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.contini\Desktop\"/>
    </mc:Choice>
  </mc:AlternateContent>
  <bookViews>
    <workbookView xWindow="0" yWindow="0" windowWidth="28800" windowHeight="12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Sheet1!$A$1:$H$1363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8" i="1"/>
  <c r="F9" i="1"/>
  <c r="F10" i="1"/>
  <c r="F11" i="1"/>
  <c r="F12" i="1"/>
  <c r="F13" i="1"/>
  <c r="F14" i="1"/>
  <c r="F15" i="1"/>
  <c r="F16" i="1"/>
  <c r="F17" i="1"/>
  <c r="F20" i="1"/>
  <c r="F21" i="1"/>
  <c r="F22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8" i="1"/>
  <c r="F49" i="1"/>
  <c r="F50" i="1"/>
  <c r="G50" i="1" s="1"/>
  <c r="F51" i="1"/>
  <c r="F52" i="1"/>
  <c r="F54" i="1"/>
  <c r="G54" i="1" s="1"/>
  <c r="F55" i="1"/>
  <c r="F56" i="1"/>
  <c r="F57" i="1"/>
  <c r="F58" i="1"/>
  <c r="G58" i="1" s="1"/>
  <c r="F59" i="1"/>
  <c r="F60" i="1"/>
  <c r="F61" i="1"/>
  <c r="F63" i="1"/>
  <c r="F64" i="1"/>
  <c r="F65" i="1"/>
  <c r="F66" i="1"/>
  <c r="G66" i="1" s="1"/>
  <c r="F67" i="1"/>
  <c r="F68" i="1"/>
  <c r="F69" i="1"/>
  <c r="F70" i="1"/>
  <c r="G70" i="1" s="1"/>
  <c r="F71" i="1"/>
  <c r="F72" i="1"/>
  <c r="F73" i="1"/>
  <c r="F74" i="1"/>
  <c r="G74" i="1" s="1"/>
  <c r="F75" i="1"/>
  <c r="F76" i="1"/>
  <c r="F80" i="1"/>
  <c r="F81" i="1"/>
  <c r="F82" i="1"/>
  <c r="G82" i="1" s="1"/>
  <c r="F83" i="1"/>
  <c r="F84" i="1"/>
  <c r="F85" i="1"/>
  <c r="F86" i="1"/>
  <c r="G86" i="1" s="1"/>
  <c r="F87" i="1"/>
  <c r="F88" i="1"/>
  <c r="F89" i="1"/>
  <c r="F90" i="1"/>
  <c r="G90" i="1" s="1"/>
  <c r="F91" i="1"/>
  <c r="F92" i="1"/>
  <c r="F93" i="1"/>
  <c r="F96" i="1"/>
  <c r="F97" i="1"/>
  <c r="F98" i="1"/>
  <c r="G98" i="1" s="1"/>
  <c r="F99" i="1"/>
  <c r="F100" i="1"/>
  <c r="F102" i="1"/>
  <c r="G102" i="1" s="1"/>
  <c r="F103" i="1"/>
  <c r="F104" i="1"/>
  <c r="F108" i="1"/>
  <c r="F109" i="1"/>
  <c r="F110" i="1"/>
  <c r="G110" i="1" s="1"/>
  <c r="F111" i="1"/>
  <c r="F112" i="1"/>
  <c r="F113" i="1"/>
  <c r="F114" i="1"/>
  <c r="G114" i="1" s="1"/>
  <c r="F115" i="1"/>
  <c r="F132" i="1"/>
  <c r="F133" i="1"/>
  <c r="F135" i="1"/>
  <c r="F136" i="1"/>
  <c r="F137" i="1"/>
  <c r="F139" i="1"/>
  <c r="F140" i="1"/>
  <c r="F141" i="1"/>
  <c r="F142" i="1"/>
  <c r="G142" i="1" s="1"/>
  <c r="F143" i="1"/>
  <c r="F144" i="1"/>
  <c r="F146" i="1"/>
  <c r="G146" i="1" s="1"/>
  <c r="F147" i="1"/>
  <c r="F148" i="1"/>
  <c r="F149" i="1"/>
  <c r="F150" i="1"/>
  <c r="G150" i="1" s="1"/>
  <c r="F151" i="1"/>
  <c r="F152" i="1"/>
  <c r="F159" i="1"/>
  <c r="F160" i="1"/>
  <c r="F161" i="1"/>
  <c r="F162" i="1"/>
  <c r="G162" i="1" s="1"/>
  <c r="F163" i="1"/>
  <c r="F164" i="1"/>
  <c r="F165" i="1"/>
  <c r="F166" i="1"/>
  <c r="G166" i="1" s="1"/>
  <c r="F167" i="1"/>
  <c r="F168" i="1"/>
  <c r="F169" i="1"/>
  <c r="F170" i="1"/>
  <c r="G170" i="1" s="1"/>
  <c r="F171" i="1"/>
  <c r="F173" i="1"/>
  <c r="F174" i="1"/>
  <c r="G174" i="1" s="1"/>
  <c r="F175" i="1"/>
  <c r="F176" i="1"/>
  <c r="F177" i="1"/>
  <c r="F178" i="1"/>
  <c r="G178" i="1" s="1"/>
  <c r="F179" i="1"/>
  <c r="F180" i="1"/>
  <c r="F184" i="1"/>
  <c r="F185" i="1"/>
  <c r="F186" i="1"/>
  <c r="G186" i="1" s="1"/>
  <c r="F187" i="1"/>
  <c r="F188" i="1"/>
  <c r="F200" i="1"/>
  <c r="F201" i="1"/>
  <c r="F202" i="1"/>
  <c r="G202" i="1" s="1"/>
  <c r="F203" i="1"/>
  <c r="F204" i="1"/>
  <c r="F205" i="1"/>
  <c r="F206" i="1"/>
  <c r="G206" i="1" s="1"/>
  <c r="F208" i="1"/>
  <c r="F210" i="1"/>
  <c r="G210" i="1" s="1"/>
  <c r="F211" i="1"/>
  <c r="F212" i="1"/>
  <c r="F213" i="1"/>
  <c r="F214" i="1"/>
  <c r="G214" i="1" s="1"/>
  <c r="F215" i="1"/>
  <c r="F216" i="1"/>
  <c r="F217" i="1"/>
  <c r="F218" i="1"/>
  <c r="G218" i="1" s="1"/>
  <c r="F219" i="1"/>
  <c r="F220" i="1"/>
  <c r="F221" i="1"/>
  <c r="F222" i="1"/>
  <c r="G222" i="1" s="1"/>
  <c r="F227" i="1"/>
  <c r="F228" i="1"/>
  <c r="F229" i="1"/>
  <c r="F230" i="1"/>
  <c r="G230" i="1" s="1"/>
  <c r="F231" i="1"/>
  <c r="F232" i="1"/>
  <c r="F233" i="1"/>
  <c r="F234" i="1"/>
  <c r="G234" i="1" s="1"/>
  <c r="F236" i="1"/>
  <c r="F237" i="1"/>
  <c r="F238" i="1"/>
  <c r="G238" i="1" s="1"/>
  <c r="F239" i="1"/>
  <c r="F240" i="1"/>
  <c r="F241" i="1"/>
  <c r="F242" i="1"/>
  <c r="G242" i="1" s="1"/>
  <c r="F243" i="1"/>
  <c r="F244" i="1"/>
  <c r="F245" i="1"/>
  <c r="F246" i="1"/>
  <c r="G246" i="1" s="1"/>
  <c r="F252" i="1"/>
  <c r="F253" i="1"/>
  <c r="F255" i="1"/>
  <c r="F256" i="1"/>
  <c r="F257" i="1"/>
  <c r="F258" i="1"/>
  <c r="G258" i="1" s="1"/>
  <c r="F259" i="1"/>
  <c r="F260" i="1"/>
  <c r="F261" i="1"/>
  <c r="F262" i="1"/>
  <c r="G262" i="1" s="1"/>
  <c r="F263" i="1"/>
  <c r="F264" i="1"/>
  <c r="F265" i="1"/>
  <c r="F266" i="1"/>
  <c r="G266" i="1" s="1"/>
  <c r="F267" i="1"/>
  <c r="F268" i="1"/>
  <c r="F269" i="1"/>
  <c r="F270" i="1"/>
  <c r="G270" i="1" s="1"/>
  <c r="F271" i="1"/>
  <c r="F272" i="1"/>
  <c r="F273" i="1"/>
  <c r="F305" i="1"/>
  <c r="F307" i="1"/>
  <c r="F308" i="1"/>
  <c r="F309" i="1"/>
  <c r="F310" i="1"/>
  <c r="G310" i="1" s="1"/>
  <c r="F311" i="1"/>
  <c r="F312" i="1"/>
  <c r="F319" i="1"/>
  <c r="F330" i="1"/>
  <c r="F341" i="1"/>
  <c r="F345" i="1"/>
  <c r="F347" i="1"/>
  <c r="F351" i="1"/>
  <c r="F352" i="1"/>
  <c r="F354" i="1"/>
  <c r="G354" i="1" s="1"/>
  <c r="F355" i="1"/>
  <c r="F356" i="1"/>
  <c r="F357" i="1"/>
  <c r="F359" i="1"/>
  <c r="F363" i="1"/>
  <c r="F364" i="1"/>
  <c r="F365" i="1"/>
  <c r="F371" i="1"/>
  <c r="F373" i="1"/>
  <c r="F374" i="1"/>
  <c r="G374" i="1" s="1"/>
  <c r="F375" i="1"/>
  <c r="F381" i="1"/>
  <c r="F382" i="1"/>
  <c r="G382" i="1" s="1"/>
  <c r="F383" i="1"/>
  <c r="F384" i="1"/>
  <c r="F385" i="1"/>
  <c r="F387" i="1"/>
  <c r="F397" i="1"/>
  <c r="F399" i="1"/>
  <c r="F419" i="1"/>
  <c r="F421" i="1"/>
  <c r="F423" i="1"/>
  <c r="F434" i="1"/>
  <c r="G434" i="1" s="1"/>
  <c r="F436" i="1"/>
  <c r="F438" i="1"/>
  <c r="G438" i="1" s="1"/>
  <c r="F440" i="1"/>
  <c r="F449" i="1"/>
  <c r="F450" i="1"/>
  <c r="G450" i="1" s="1"/>
  <c r="F451" i="1"/>
  <c r="F452" i="1"/>
  <c r="F453" i="1"/>
  <c r="F454" i="1"/>
  <c r="G454" i="1" s="1"/>
  <c r="F458" i="1"/>
  <c r="G458" i="1" s="1"/>
  <c r="F459" i="1"/>
  <c r="F460" i="1"/>
  <c r="F463" i="1"/>
  <c r="F464" i="1"/>
  <c r="F465" i="1"/>
  <c r="F466" i="1"/>
  <c r="G466" i="1" s="1"/>
  <c r="F467" i="1"/>
  <c r="F470" i="1"/>
  <c r="G470" i="1" s="1"/>
  <c r="F492" i="1"/>
  <c r="F497" i="1"/>
  <c r="F503" i="1"/>
  <c r="F506" i="1"/>
  <c r="G506" i="1" s="1"/>
  <c r="F511" i="1"/>
  <c r="F514" i="1"/>
  <c r="G514" i="1" s="1"/>
  <c r="F516" i="1"/>
  <c r="F528" i="1"/>
  <c r="F529" i="1"/>
  <c r="F536" i="1"/>
  <c r="F537" i="1"/>
  <c r="F538" i="1"/>
  <c r="G538" i="1" s="1"/>
  <c r="F539" i="1"/>
  <c r="F540" i="1"/>
  <c r="F541" i="1"/>
  <c r="F542" i="1"/>
  <c r="G542" i="1" s="1"/>
  <c r="F543" i="1"/>
  <c r="F547" i="1"/>
  <c r="F548" i="1"/>
  <c r="F549" i="1"/>
  <c r="F550" i="1"/>
  <c r="G550" i="1" s="1"/>
  <c r="F551" i="1"/>
  <c r="F552" i="1"/>
  <c r="F553" i="1"/>
  <c r="F554" i="1"/>
  <c r="G554" i="1" s="1"/>
  <c r="F555" i="1"/>
  <c r="F558" i="1"/>
  <c r="G558" i="1" s="1"/>
  <c r="F559" i="1"/>
  <c r="F561" i="1"/>
  <c r="F562" i="1"/>
  <c r="G562" i="1" s="1"/>
  <c r="F564" i="1"/>
  <c r="F588" i="1"/>
  <c r="F589" i="1"/>
  <c r="F590" i="1"/>
  <c r="G590" i="1" s="1"/>
  <c r="F591" i="1"/>
  <c r="F592" i="1"/>
  <c r="F593" i="1"/>
  <c r="F594" i="1"/>
  <c r="G594" i="1" s="1"/>
  <c r="F595" i="1"/>
  <c r="F596" i="1"/>
  <c r="F597" i="1"/>
  <c r="F598" i="1"/>
  <c r="G598" i="1" s="1"/>
  <c r="F599" i="1"/>
  <c r="F612" i="1"/>
  <c r="F614" i="1"/>
  <c r="G614" i="1" s="1"/>
  <c r="F621" i="1"/>
  <c r="F622" i="1"/>
  <c r="G622" i="1" s="1"/>
  <c r="F624" i="1"/>
  <c r="F633" i="1"/>
  <c r="F634" i="1"/>
  <c r="G634" i="1" s="1"/>
  <c r="F635" i="1"/>
  <c r="F636" i="1"/>
  <c r="F637" i="1"/>
  <c r="F638" i="1"/>
  <c r="G638" i="1" s="1"/>
  <c r="F640" i="1"/>
  <c r="F641" i="1"/>
  <c r="F642" i="1"/>
  <c r="G642" i="1" s="1"/>
  <c r="F644" i="1"/>
  <c r="F646" i="1"/>
  <c r="G646" i="1" s="1"/>
  <c r="F647" i="1"/>
  <c r="F649" i="1"/>
  <c r="F650" i="1"/>
  <c r="G650" i="1" s="1"/>
  <c r="F651" i="1"/>
  <c r="F652" i="1"/>
  <c r="F653" i="1"/>
  <c r="F656" i="1"/>
  <c r="F658" i="1"/>
  <c r="G658" i="1" s="1"/>
  <c r="F660" i="1"/>
  <c r="F661" i="1"/>
  <c r="G661" i="1" s="1"/>
  <c r="F666" i="1"/>
  <c r="G666" i="1" s="1"/>
  <c r="F677" i="1"/>
  <c r="F678" i="1"/>
  <c r="G678" i="1" s="1"/>
  <c r="F679" i="1"/>
  <c r="F680" i="1"/>
  <c r="F681" i="1"/>
  <c r="F682" i="1"/>
  <c r="G682" i="1" s="1"/>
  <c r="F683" i="1"/>
  <c r="F684" i="1"/>
  <c r="G684" i="1" s="1"/>
  <c r="F685" i="1"/>
  <c r="F687" i="1"/>
  <c r="F688" i="1"/>
  <c r="F690" i="1"/>
  <c r="G690" i="1" s="1"/>
  <c r="F691" i="1"/>
  <c r="F692" i="1"/>
  <c r="F693" i="1"/>
  <c r="G693" i="1" s="1"/>
  <c r="F694" i="1"/>
  <c r="G694" i="1" s="1"/>
  <c r="F696" i="1"/>
  <c r="F697" i="1"/>
  <c r="F698" i="1"/>
  <c r="G698" i="1" s="1"/>
  <c r="F699" i="1"/>
  <c r="F700" i="1"/>
  <c r="F701" i="1"/>
  <c r="F702" i="1"/>
  <c r="G702" i="1" s="1"/>
  <c r="F704" i="1"/>
  <c r="F707" i="1"/>
  <c r="F708" i="1"/>
  <c r="G708" i="1" s="1"/>
  <c r="F709" i="1"/>
  <c r="F710" i="1"/>
  <c r="G710" i="1" s="1"/>
  <c r="F711" i="1"/>
  <c r="F712" i="1"/>
  <c r="F713" i="1"/>
  <c r="F714" i="1"/>
  <c r="G714" i="1" s="1"/>
  <c r="F715" i="1"/>
  <c r="F716" i="1"/>
  <c r="G716" i="1" s="1"/>
  <c r="F717" i="1"/>
  <c r="F718" i="1"/>
  <c r="G718" i="1" s="1"/>
  <c r="F719" i="1"/>
  <c r="F720" i="1"/>
  <c r="G720" i="1" s="1"/>
  <c r="F721" i="1"/>
  <c r="F722" i="1"/>
  <c r="G722" i="1" s="1"/>
  <c r="F723" i="1"/>
  <c r="F724" i="1"/>
  <c r="G724" i="1" s="1"/>
  <c r="F725" i="1"/>
  <c r="F726" i="1"/>
  <c r="G726" i="1" s="1"/>
  <c r="F727" i="1"/>
  <c r="F728" i="1"/>
  <c r="F729" i="1"/>
  <c r="F730" i="1"/>
  <c r="G730" i="1" s="1"/>
  <c r="F731" i="1"/>
  <c r="F732" i="1"/>
  <c r="G732" i="1" s="1"/>
  <c r="F733" i="1"/>
  <c r="F734" i="1"/>
  <c r="G734" i="1" s="1"/>
  <c r="F735" i="1"/>
  <c r="F736" i="1"/>
  <c r="G736" i="1" s="1"/>
  <c r="F737" i="1"/>
  <c r="F738" i="1"/>
  <c r="G738" i="1" s="1"/>
  <c r="F739" i="1"/>
  <c r="F740" i="1"/>
  <c r="G740" i="1" s="1"/>
  <c r="F741" i="1"/>
  <c r="F742" i="1"/>
  <c r="G742" i="1" s="1"/>
  <c r="F743" i="1"/>
  <c r="F744" i="1"/>
  <c r="F745" i="1"/>
  <c r="F746" i="1"/>
  <c r="G746" i="1" s="1"/>
  <c r="F747" i="1"/>
  <c r="F748" i="1"/>
  <c r="G748" i="1" s="1"/>
  <c r="F749" i="1"/>
  <c r="F750" i="1"/>
  <c r="G750" i="1" s="1"/>
  <c r="F751" i="1"/>
  <c r="F753" i="1"/>
  <c r="F754" i="1"/>
  <c r="G754" i="1" s="1"/>
  <c r="F755" i="1"/>
  <c r="F756" i="1"/>
  <c r="G756" i="1" s="1"/>
  <c r="F757" i="1"/>
  <c r="F758" i="1"/>
  <c r="G758" i="1" s="1"/>
  <c r="F759" i="1"/>
  <c r="F760" i="1"/>
  <c r="F761" i="1"/>
  <c r="F762" i="1"/>
  <c r="G762" i="1" s="1"/>
  <c r="F763" i="1"/>
  <c r="F764" i="1"/>
  <c r="G764" i="1" s="1"/>
  <c r="F765" i="1"/>
  <c r="F770" i="1"/>
  <c r="G770" i="1" s="1"/>
  <c r="F771" i="1"/>
  <c r="F772" i="1"/>
  <c r="F775" i="1"/>
  <c r="F776" i="1"/>
  <c r="F777" i="1"/>
  <c r="F779" i="1"/>
  <c r="F781" i="1"/>
  <c r="F782" i="1"/>
  <c r="G782" i="1" s="1"/>
  <c r="F783" i="1"/>
  <c r="F786" i="1"/>
  <c r="G786" i="1" s="1"/>
  <c r="F787" i="1"/>
  <c r="F790" i="1"/>
  <c r="G790" i="1" s="1"/>
  <c r="F792" i="1"/>
  <c r="F793" i="1"/>
  <c r="F794" i="1"/>
  <c r="G794" i="1" s="1"/>
  <c r="F797" i="1"/>
  <c r="F799" i="1"/>
  <c r="F800" i="1"/>
  <c r="G800" i="1" s="1"/>
  <c r="F801" i="1"/>
  <c r="F802" i="1"/>
  <c r="G802" i="1" s="1"/>
  <c r="F803" i="1"/>
  <c r="F804" i="1"/>
  <c r="F805" i="1"/>
  <c r="F806" i="1"/>
  <c r="G806" i="1" s="1"/>
  <c r="F807" i="1"/>
  <c r="F808" i="1"/>
  <c r="F809" i="1"/>
  <c r="F811" i="1"/>
  <c r="F812" i="1"/>
  <c r="F813" i="1"/>
  <c r="F814" i="1"/>
  <c r="G814" i="1" s="1"/>
  <c r="F815" i="1"/>
  <c r="F816" i="1"/>
  <c r="F817" i="1"/>
  <c r="G817" i="1" s="1"/>
  <c r="F818" i="1"/>
  <c r="G818" i="1" s="1"/>
  <c r="F819" i="1"/>
  <c r="F820" i="1"/>
  <c r="F821" i="1"/>
  <c r="G821" i="1" s="1"/>
  <c r="F822" i="1"/>
  <c r="G822" i="1" s="1"/>
  <c r="F823" i="1"/>
  <c r="F824" i="1"/>
  <c r="F827" i="1"/>
  <c r="F829" i="1"/>
  <c r="F830" i="1"/>
  <c r="G830" i="1" s="1"/>
  <c r="F831" i="1"/>
  <c r="F832" i="1"/>
  <c r="F833" i="1"/>
  <c r="F835" i="1"/>
  <c r="F836" i="1"/>
  <c r="F837" i="1"/>
  <c r="F838" i="1"/>
  <c r="G838" i="1" s="1"/>
  <c r="F839" i="1"/>
  <c r="F840" i="1"/>
  <c r="F841" i="1"/>
  <c r="F842" i="1"/>
  <c r="G842" i="1" s="1"/>
  <c r="F843" i="1"/>
  <c r="F844" i="1"/>
  <c r="F845" i="1"/>
  <c r="F846" i="1"/>
  <c r="G846" i="1" s="1"/>
  <c r="F847" i="1"/>
  <c r="F848" i="1"/>
  <c r="F849" i="1"/>
  <c r="F850" i="1"/>
  <c r="G850" i="1" s="1"/>
  <c r="F851" i="1"/>
  <c r="F852" i="1"/>
  <c r="F853" i="1"/>
  <c r="F854" i="1"/>
  <c r="G854" i="1" s="1"/>
  <c r="F855" i="1"/>
  <c r="F856" i="1"/>
  <c r="F857" i="1"/>
  <c r="F858" i="1"/>
  <c r="G858" i="1" s="1"/>
  <c r="F859" i="1"/>
  <c r="F860" i="1"/>
  <c r="F861" i="1"/>
  <c r="F862" i="1"/>
  <c r="G862" i="1" s="1"/>
  <c r="F863" i="1"/>
  <c r="F864" i="1"/>
  <c r="F865" i="1"/>
  <c r="F866" i="1"/>
  <c r="G866" i="1" s="1"/>
  <c r="F867" i="1"/>
  <c r="F868" i="1"/>
  <c r="F869" i="1"/>
  <c r="F871" i="1"/>
  <c r="F872" i="1"/>
  <c r="F873" i="1"/>
  <c r="F874" i="1"/>
  <c r="G874" i="1" s="1"/>
  <c r="F875" i="1"/>
  <c r="F876" i="1"/>
  <c r="G876" i="1" s="1"/>
  <c r="F877" i="1"/>
  <c r="F878" i="1"/>
  <c r="G878" i="1" s="1"/>
  <c r="F879" i="1"/>
  <c r="F880" i="1"/>
  <c r="G880" i="1" s="1"/>
  <c r="F881" i="1"/>
  <c r="F882" i="1"/>
  <c r="G882" i="1" s="1"/>
  <c r="F883" i="1"/>
  <c r="F884" i="1"/>
  <c r="F885" i="1"/>
  <c r="F886" i="1"/>
  <c r="G886" i="1" s="1"/>
  <c r="F887" i="1"/>
  <c r="F888" i="1"/>
  <c r="F889" i="1"/>
  <c r="F890" i="1"/>
  <c r="G890" i="1" s="1"/>
  <c r="F891" i="1"/>
  <c r="F892" i="1"/>
  <c r="G892" i="1" s="1"/>
  <c r="F893" i="1"/>
  <c r="F894" i="1"/>
  <c r="G894" i="1" s="1"/>
  <c r="F895" i="1"/>
  <c r="F896" i="1"/>
  <c r="G896" i="1" s="1"/>
  <c r="F897" i="1"/>
  <c r="F898" i="1"/>
  <c r="G898" i="1" s="1"/>
  <c r="F899" i="1"/>
  <c r="F900" i="1"/>
  <c r="F901" i="1"/>
  <c r="F902" i="1"/>
  <c r="G902" i="1" s="1"/>
  <c r="F903" i="1"/>
  <c r="F904" i="1"/>
  <c r="F905" i="1"/>
  <c r="F906" i="1"/>
  <c r="G906" i="1" s="1"/>
  <c r="F907" i="1"/>
  <c r="F908" i="1"/>
  <c r="G908" i="1" s="1"/>
  <c r="F909" i="1"/>
  <c r="F910" i="1"/>
  <c r="G910" i="1" s="1"/>
  <c r="F911" i="1"/>
  <c r="F912" i="1"/>
  <c r="G912" i="1" s="1"/>
  <c r="F913" i="1"/>
  <c r="F914" i="1"/>
  <c r="G914" i="1" s="1"/>
  <c r="F915" i="1"/>
  <c r="F916" i="1"/>
  <c r="F917" i="1"/>
  <c r="F918" i="1"/>
  <c r="G918" i="1" s="1"/>
  <c r="F919" i="1"/>
  <c r="F920" i="1"/>
  <c r="F921" i="1"/>
  <c r="F922" i="1"/>
  <c r="G922" i="1" s="1"/>
  <c r="F923" i="1"/>
  <c r="F924" i="1"/>
  <c r="G924" i="1" s="1"/>
  <c r="F925" i="1"/>
  <c r="F926" i="1"/>
  <c r="G926" i="1" s="1"/>
  <c r="F927" i="1"/>
  <c r="F928" i="1"/>
  <c r="G928" i="1" s="1"/>
  <c r="F929" i="1"/>
  <c r="F930" i="1"/>
  <c r="G930" i="1" s="1"/>
  <c r="F931" i="1"/>
  <c r="F932" i="1"/>
  <c r="F933" i="1"/>
  <c r="F934" i="1"/>
  <c r="G934" i="1" s="1"/>
  <c r="F935" i="1"/>
  <c r="F936" i="1"/>
  <c r="F937" i="1"/>
  <c r="F938" i="1"/>
  <c r="G938" i="1" s="1"/>
  <c r="F939" i="1"/>
  <c r="F940" i="1"/>
  <c r="G940" i="1" s="1"/>
  <c r="F941" i="1"/>
  <c r="F942" i="1"/>
  <c r="G942" i="1" s="1"/>
  <c r="F943" i="1"/>
  <c r="F944" i="1"/>
  <c r="G944" i="1" s="1"/>
  <c r="F946" i="1"/>
  <c r="G946" i="1" s="1"/>
  <c r="F947" i="1"/>
  <c r="F948" i="1"/>
  <c r="F949" i="1"/>
  <c r="F950" i="1"/>
  <c r="G950" i="1" s="1"/>
  <c r="F951" i="1"/>
  <c r="F952" i="1"/>
  <c r="F953" i="1"/>
  <c r="F954" i="1"/>
  <c r="G954" i="1" s="1"/>
  <c r="F955" i="1"/>
  <c r="F956" i="1"/>
  <c r="G956" i="1" s="1"/>
  <c r="F957" i="1"/>
  <c r="F958" i="1"/>
  <c r="G958" i="1" s="1"/>
  <c r="F959" i="1"/>
  <c r="F960" i="1"/>
  <c r="G960" i="1" s="1"/>
  <c r="F961" i="1"/>
  <c r="F962" i="1"/>
  <c r="G962" i="1" s="1"/>
  <c r="F963" i="1"/>
  <c r="F965" i="1"/>
  <c r="F972" i="1"/>
  <c r="F974" i="1"/>
  <c r="G974" i="1" s="1"/>
  <c r="F975" i="1"/>
  <c r="F976" i="1"/>
  <c r="G976" i="1" s="1"/>
  <c r="F977" i="1"/>
  <c r="F978" i="1"/>
  <c r="G978" i="1" s="1"/>
  <c r="F979" i="1"/>
  <c r="F980" i="1"/>
  <c r="G980" i="1" s="1"/>
  <c r="F981" i="1"/>
  <c r="F982" i="1"/>
  <c r="G982" i="1" s="1"/>
  <c r="F983" i="1"/>
  <c r="F984" i="1"/>
  <c r="F985" i="1"/>
  <c r="F989" i="1"/>
  <c r="F994" i="1"/>
  <c r="G994" i="1" s="1"/>
  <c r="F995" i="1"/>
  <c r="F996" i="1"/>
  <c r="F997" i="1"/>
  <c r="F998" i="1"/>
  <c r="G998" i="1" s="1"/>
  <c r="F999" i="1"/>
  <c r="F1000" i="1"/>
  <c r="G1000" i="1" s="1"/>
  <c r="F1001" i="1"/>
  <c r="F1002" i="1"/>
  <c r="G1002" i="1" s="1"/>
  <c r="F1003" i="1"/>
  <c r="F1004" i="1"/>
  <c r="G1004" i="1" s="1"/>
  <c r="F1005" i="1"/>
  <c r="F1008" i="1"/>
  <c r="F1009" i="1"/>
  <c r="F1010" i="1"/>
  <c r="G1010" i="1" s="1"/>
  <c r="F1013" i="1"/>
  <c r="F1014" i="1"/>
  <c r="G1014" i="1" s="1"/>
  <c r="F1015" i="1"/>
  <c r="F1016" i="1"/>
  <c r="F1019" i="1"/>
  <c r="F1022" i="1"/>
  <c r="G1022" i="1" s="1"/>
  <c r="F1024" i="1"/>
  <c r="G1024" i="1" s="1"/>
  <c r="F1025" i="1"/>
  <c r="F1027" i="1"/>
  <c r="F1029" i="1"/>
  <c r="G1029" i="1" s="1"/>
  <c r="F1030" i="1"/>
  <c r="G1030" i="1" s="1"/>
  <c r="F1032" i="1"/>
  <c r="F1033" i="1"/>
  <c r="F1035" i="1"/>
  <c r="F1036" i="1"/>
  <c r="F1037" i="1"/>
  <c r="F1038" i="1"/>
  <c r="G1038" i="1" s="1"/>
  <c r="F1041" i="1"/>
  <c r="G1041" i="1" s="1"/>
  <c r="F1043" i="1"/>
  <c r="F1044" i="1"/>
  <c r="F1045" i="1"/>
  <c r="G1045" i="1" s="1"/>
  <c r="F1046" i="1"/>
  <c r="G1046" i="1" s="1"/>
  <c r="F1048" i="1"/>
  <c r="F1051" i="1"/>
  <c r="F1052" i="1"/>
  <c r="G1052" i="1" s="1"/>
  <c r="F1053" i="1"/>
  <c r="F1054" i="1"/>
  <c r="G1054" i="1" s="1"/>
  <c r="F1059" i="1"/>
  <c r="F1060" i="1"/>
  <c r="F1063" i="1"/>
  <c r="F1065" i="1"/>
  <c r="F1066" i="1"/>
  <c r="G1066" i="1" s="1"/>
  <c r="F1067" i="1"/>
  <c r="F1069" i="1"/>
  <c r="F1070" i="1"/>
  <c r="G1070" i="1" s="1"/>
  <c r="F1071" i="1"/>
  <c r="F1072" i="1"/>
  <c r="F1073" i="1"/>
  <c r="F1074" i="1"/>
  <c r="G1074" i="1" s="1"/>
  <c r="F1077" i="1"/>
  <c r="F1078" i="1"/>
  <c r="G1078" i="1" s="1"/>
  <c r="F1079" i="1"/>
  <c r="F1080" i="1"/>
  <c r="F1081" i="1"/>
  <c r="F1092" i="1"/>
  <c r="F1093" i="1"/>
  <c r="G1093" i="1" s="1"/>
  <c r="F1094" i="1"/>
  <c r="G1094" i="1" s="1"/>
  <c r="F1095" i="1"/>
  <c r="F1096" i="1"/>
  <c r="F1097" i="1"/>
  <c r="F1101" i="1"/>
  <c r="F1106" i="1"/>
  <c r="G1106" i="1" s="1"/>
  <c r="F1107" i="1"/>
  <c r="F1108" i="1"/>
  <c r="F1109" i="1"/>
  <c r="G1109" i="1" s="1"/>
  <c r="F1110" i="1"/>
  <c r="G1110" i="1" s="1"/>
  <c r="F1111" i="1"/>
  <c r="F1112" i="1"/>
  <c r="F1113" i="1"/>
  <c r="F1114" i="1"/>
  <c r="G1114" i="1" s="1"/>
  <c r="F1115" i="1"/>
  <c r="F1116" i="1"/>
  <c r="F1117" i="1"/>
  <c r="G1117" i="1" s="1"/>
  <c r="F1118" i="1"/>
  <c r="G1118" i="1" s="1"/>
  <c r="F1119" i="1"/>
  <c r="F1120" i="1"/>
  <c r="F1121" i="1"/>
  <c r="G1121" i="1" s="1"/>
  <c r="F1122" i="1"/>
  <c r="G1122" i="1" s="1"/>
  <c r="F1123" i="1"/>
  <c r="F1124" i="1"/>
  <c r="F1125" i="1"/>
  <c r="G1125" i="1" s="1"/>
  <c r="F1126" i="1"/>
  <c r="G1126" i="1" s="1"/>
  <c r="F1127" i="1"/>
  <c r="F1128" i="1"/>
  <c r="F1129" i="1"/>
  <c r="G1129" i="1" s="1"/>
  <c r="F1130" i="1"/>
  <c r="G1130" i="1" s="1"/>
  <c r="F1131" i="1"/>
  <c r="F1132" i="1"/>
  <c r="F1133" i="1"/>
  <c r="G1133" i="1" s="1"/>
  <c r="F1134" i="1"/>
  <c r="G1134" i="1" s="1"/>
  <c r="F1135" i="1"/>
  <c r="F1136" i="1"/>
  <c r="F1137" i="1"/>
  <c r="G1137" i="1" s="1"/>
  <c r="F1138" i="1"/>
  <c r="G1138" i="1" s="1"/>
  <c r="F1139" i="1"/>
  <c r="F1140" i="1"/>
  <c r="F1141" i="1"/>
  <c r="G1141" i="1" s="1"/>
  <c r="F1142" i="1"/>
  <c r="G1142" i="1" s="1"/>
  <c r="F1143" i="1"/>
  <c r="F1144" i="1"/>
  <c r="F1145" i="1"/>
  <c r="G1145" i="1" s="1"/>
  <c r="F1146" i="1"/>
  <c r="G1146" i="1" s="1"/>
  <c r="F1147" i="1"/>
  <c r="F1148" i="1"/>
  <c r="F1149" i="1"/>
  <c r="G1149" i="1" s="1"/>
  <c r="F1152" i="1"/>
  <c r="G1152" i="1" s="1"/>
  <c r="F1153" i="1"/>
  <c r="F1154" i="1"/>
  <c r="G1154" i="1" s="1"/>
  <c r="F1155" i="1"/>
  <c r="F1156" i="1"/>
  <c r="F1157" i="1"/>
  <c r="F1158" i="1"/>
  <c r="G1158" i="1" s="1"/>
  <c r="F1159" i="1"/>
  <c r="F1160" i="1"/>
  <c r="F1161" i="1"/>
  <c r="F1162" i="1"/>
  <c r="G1162" i="1" s="1"/>
  <c r="F1163" i="1"/>
  <c r="F1164" i="1"/>
  <c r="F1165" i="1"/>
  <c r="F1166" i="1"/>
  <c r="G1166" i="1" s="1"/>
  <c r="F1167" i="1"/>
  <c r="F1171" i="1"/>
  <c r="F1172" i="1"/>
  <c r="F1173" i="1"/>
  <c r="G1173" i="1" s="1"/>
  <c r="F1174" i="1"/>
  <c r="G1174" i="1" s="1"/>
  <c r="F1175" i="1"/>
  <c r="F1176" i="1"/>
  <c r="G1176" i="1" s="1"/>
  <c r="F1177" i="1"/>
  <c r="F1178" i="1"/>
  <c r="G1178" i="1" s="1"/>
  <c r="F1179" i="1"/>
  <c r="F1180" i="1"/>
  <c r="G1180" i="1" s="1"/>
  <c r="F1183" i="1"/>
  <c r="F1186" i="1"/>
  <c r="G1186" i="1" s="1"/>
  <c r="F1187" i="1"/>
  <c r="F1189" i="1"/>
  <c r="G1189" i="1" s="1"/>
  <c r="F1190" i="1"/>
  <c r="G1190" i="1" s="1"/>
  <c r="F1191" i="1"/>
  <c r="F1192" i="1"/>
  <c r="F1193" i="1"/>
  <c r="G1193" i="1" s="1"/>
  <c r="F1194" i="1"/>
  <c r="G1194" i="1" s="1"/>
  <c r="F1195" i="1"/>
  <c r="F1196" i="1"/>
  <c r="F1197" i="1"/>
  <c r="F1198" i="1"/>
  <c r="G1198" i="1" s="1"/>
  <c r="F1199" i="1"/>
  <c r="F1202" i="1"/>
  <c r="G1202" i="1" s="1"/>
  <c r="F1203" i="1"/>
  <c r="F1204" i="1"/>
  <c r="F1205" i="1"/>
  <c r="G1205" i="1" s="1"/>
  <c r="F1206" i="1"/>
  <c r="G1206" i="1" s="1"/>
  <c r="F1207" i="1"/>
  <c r="F1208" i="1"/>
  <c r="F1209" i="1"/>
  <c r="F1210" i="1"/>
  <c r="G1210" i="1" s="1"/>
  <c r="F1211" i="1"/>
  <c r="F1212" i="1"/>
  <c r="F1213" i="1"/>
  <c r="F1214" i="1"/>
  <c r="G1214" i="1" s="1"/>
  <c r="F1215" i="1"/>
  <c r="F1216" i="1"/>
  <c r="F1217" i="1"/>
  <c r="G1217" i="1" s="1"/>
  <c r="F1218" i="1"/>
  <c r="G1218" i="1" s="1"/>
  <c r="F1219" i="1"/>
  <c r="F1220" i="1"/>
  <c r="F1223" i="1"/>
  <c r="F1225" i="1"/>
  <c r="F1227" i="1"/>
  <c r="F1228" i="1"/>
  <c r="G1228" i="1" s="1"/>
  <c r="F1229" i="1"/>
  <c r="F1230" i="1"/>
  <c r="G1230" i="1" s="1"/>
  <c r="F1231" i="1"/>
  <c r="F1232" i="1"/>
  <c r="G1232" i="1" s="1"/>
  <c r="F1233" i="1"/>
  <c r="F1234" i="1"/>
  <c r="G1234" i="1" s="1"/>
  <c r="F1236" i="1"/>
  <c r="G1236" i="1" s="1"/>
  <c r="F1237" i="1"/>
  <c r="G1237" i="1" s="1"/>
  <c r="F1238" i="1"/>
  <c r="G1238" i="1" s="1"/>
  <c r="F1239" i="1"/>
  <c r="F1240" i="1"/>
  <c r="F1242" i="1"/>
  <c r="G1242" i="1" s="1"/>
  <c r="F1243" i="1"/>
  <c r="F1244" i="1"/>
  <c r="F1245" i="1"/>
  <c r="G1245" i="1" s="1"/>
  <c r="F1246" i="1"/>
  <c r="G1246" i="1" s="1"/>
  <c r="F1248" i="1"/>
  <c r="F1249" i="1"/>
  <c r="F1250" i="1"/>
  <c r="G1250" i="1" s="1"/>
  <c r="F1251" i="1"/>
  <c r="F1252" i="1"/>
  <c r="F1253" i="1"/>
  <c r="G1253" i="1" s="1"/>
  <c r="F1254" i="1"/>
  <c r="G1254" i="1" s="1"/>
  <c r="F1256" i="1"/>
  <c r="F1257" i="1"/>
  <c r="F1258" i="1"/>
  <c r="G1258" i="1" s="1"/>
  <c r="F1259" i="1"/>
  <c r="F1260" i="1"/>
  <c r="F1261" i="1"/>
  <c r="F1262" i="1"/>
  <c r="G1262" i="1" s="1"/>
  <c r="F1263" i="1"/>
  <c r="F1264" i="1"/>
  <c r="F1266" i="1"/>
  <c r="G1266" i="1" s="1"/>
  <c r="F1267" i="1"/>
  <c r="F1268" i="1"/>
  <c r="F1269" i="1"/>
  <c r="F1270" i="1"/>
  <c r="G1270" i="1" s="1"/>
  <c r="F1271" i="1"/>
  <c r="F1272" i="1"/>
  <c r="F1273" i="1"/>
  <c r="F1274" i="1"/>
  <c r="G1274" i="1" s="1"/>
  <c r="F1275" i="1"/>
  <c r="F1276" i="1"/>
  <c r="F1277" i="1"/>
  <c r="F1278" i="1"/>
  <c r="G1278" i="1" s="1"/>
  <c r="F1279" i="1"/>
  <c r="F1280" i="1"/>
  <c r="F1281" i="1"/>
  <c r="F1282" i="1"/>
  <c r="G1282" i="1" s="1"/>
  <c r="F1283" i="1"/>
  <c r="F1284" i="1"/>
  <c r="F1285" i="1"/>
  <c r="F1287" i="1"/>
  <c r="F1288" i="1"/>
  <c r="F1289" i="1"/>
  <c r="F1290" i="1"/>
  <c r="G1290" i="1" s="1"/>
  <c r="F1291" i="1"/>
  <c r="F1292" i="1"/>
  <c r="G1292" i="1" s="1"/>
  <c r="F1293" i="1"/>
  <c r="F1295" i="1"/>
  <c r="F1296" i="1"/>
  <c r="G1296" i="1" s="1"/>
  <c r="F1297" i="1"/>
  <c r="G1297" i="1" s="1"/>
  <c r="F1299" i="1"/>
  <c r="F1301" i="1"/>
  <c r="G1301" i="1" s="1"/>
  <c r="F1303" i="1"/>
  <c r="F1304" i="1"/>
  <c r="F1307" i="1"/>
  <c r="F1308" i="1"/>
  <c r="F1309" i="1"/>
  <c r="F1310" i="1"/>
  <c r="G1310" i="1" s="1"/>
  <c r="F1312" i="1"/>
  <c r="G1312" i="1" s="1"/>
  <c r="F1313" i="1"/>
  <c r="F1314" i="1"/>
  <c r="G1314" i="1" s="1"/>
  <c r="F1315" i="1"/>
  <c r="F1316" i="1"/>
  <c r="F1319" i="1"/>
  <c r="F1328" i="1"/>
  <c r="F1329" i="1"/>
  <c r="G1329" i="1" s="1"/>
  <c r="F1330" i="1"/>
  <c r="G1330" i="1" s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D505" i="1"/>
  <c r="D504" i="1"/>
  <c r="F504" i="1" s="1"/>
  <c r="E434" i="1"/>
  <c r="E436" i="1"/>
  <c r="E438" i="1"/>
  <c r="E440" i="1"/>
  <c r="E449" i="1"/>
  <c r="E450" i="1"/>
  <c r="E451" i="1"/>
  <c r="E452" i="1"/>
  <c r="E453" i="1"/>
  <c r="E454" i="1"/>
  <c r="E458" i="1"/>
  <c r="E459" i="1"/>
  <c r="E460" i="1"/>
  <c r="E463" i="1"/>
  <c r="E464" i="1"/>
  <c r="E465" i="1"/>
  <c r="E466" i="1"/>
  <c r="E467" i="1"/>
  <c r="E470" i="1"/>
  <c r="E492" i="1"/>
  <c r="E497" i="1"/>
  <c r="E503" i="1"/>
  <c r="E506" i="1"/>
  <c r="E511" i="1"/>
  <c r="E514" i="1"/>
  <c r="E516" i="1"/>
  <c r="E528" i="1"/>
  <c r="E529" i="1"/>
  <c r="E536" i="1"/>
  <c r="E537" i="1"/>
  <c r="E538" i="1"/>
  <c r="E539" i="1"/>
  <c r="E540" i="1"/>
  <c r="E541" i="1"/>
  <c r="E542" i="1"/>
  <c r="E543" i="1"/>
  <c r="E547" i="1"/>
  <c r="E548" i="1"/>
  <c r="E549" i="1"/>
  <c r="E550" i="1"/>
  <c r="E551" i="1"/>
  <c r="E552" i="1"/>
  <c r="E553" i="1"/>
  <c r="E554" i="1"/>
  <c r="E555" i="1"/>
  <c r="E558" i="1"/>
  <c r="E559" i="1"/>
  <c r="E561" i="1"/>
  <c r="E562" i="1"/>
  <c r="E564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12" i="1"/>
  <c r="E614" i="1"/>
  <c r="E621" i="1"/>
  <c r="E622" i="1"/>
  <c r="E624" i="1"/>
  <c r="E633" i="1"/>
  <c r="E634" i="1"/>
  <c r="E635" i="1"/>
  <c r="E636" i="1"/>
  <c r="E637" i="1"/>
  <c r="E638" i="1"/>
  <c r="E640" i="1"/>
  <c r="E641" i="1"/>
  <c r="E642" i="1"/>
  <c r="E644" i="1"/>
  <c r="E646" i="1"/>
  <c r="E647" i="1"/>
  <c r="E649" i="1"/>
  <c r="E650" i="1"/>
  <c r="E651" i="1"/>
  <c r="E652" i="1"/>
  <c r="E653" i="1"/>
  <c r="E656" i="1"/>
  <c r="E658" i="1"/>
  <c r="E660" i="1"/>
  <c r="E661" i="1"/>
  <c r="E666" i="1"/>
  <c r="E677" i="1"/>
  <c r="E678" i="1"/>
  <c r="E679" i="1"/>
  <c r="E680" i="1"/>
  <c r="E681" i="1"/>
  <c r="E682" i="1"/>
  <c r="E683" i="1"/>
  <c r="E684" i="1"/>
  <c r="E685" i="1"/>
  <c r="E687" i="1"/>
  <c r="E688" i="1"/>
  <c r="E690" i="1"/>
  <c r="E691" i="1"/>
  <c r="E692" i="1"/>
  <c r="E693" i="1"/>
  <c r="E694" i="1"/>
  <c r="E696" i="1"/>
  <c r="E697" i="1"/>
  <c r="E698" i="1"/>
  <c r="E699" i="1"/>
  <c r="E700" i="1"/>
  <c r="E701" i="1"/>
  <c r="E702" i="1"/>
  <c r="E704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70" i="1"/>
  <c r="E771" i="1"/>
  <c r="E772" i="1"/>
  <c r="E775" i="1"/>
  <c r="E776" i="1"/>
  <c r="E777" i="1"/>
  <c r="E779" i="1"/>
  <c r="E781" i="1"/>
  <c r="E782" i="1"/>
  <c r="E783" i="1"/>
  <c r="E786" i="1"/>
  <c r="E787" i="1"/>
  <c r="E790" i="1"/>
  <c r="E792" i="1"/>
  <c r="E793" i="1"/>
  <c r="E794" i="1"/>
  <c r="E797" i="1"/>
  <c r="E799" i="1"/>
  <c r="E800" i="1"/>
  <c r="E801" i="1"/>
  <c r="E802" i="1"/>
  <c r="E803" i="1"/>
  <c r="E804" i="1"/>
  <c r="E805" i="1"/>
  <c r="E806" i="1"/>
  <c r="E807" i="1"/>
  <c r="E808" i="1"/>
  <c r="E809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7" i="1"/>
  <c r="E829" i="1"/>
  <c r="E830" i="1"/>
  <c r="E831" i="1"/>
  <c r="E832" i="1"/>
  <c r="E833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5" i="1"/>
  <c r="E972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9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8" i="1"/>
  <c r="E1009" i="1"/>
  <c r="E1010" i="1"/>
  <c r="E1013" i="1"/>
  <c r="E1014" i="1"/>
  <c r="E1015" i="1"/>
  <c r="E1016" i="1"/>
  <c r="E1019" i="1"/>
  <c r="E1022" i="1"/>
  <c r="E1024" i="1"/>
  <c r="E1025" i="1"/>
  <c r="E1027" i="1"/>
  <c r="E1029" i="1"/>
  <c r="E1030" i="1"/>
  <c r="E1032" i="1"/>
  <c r="E1033" i="1"/>
  <c r="E1035" i="1"/>
  <c r="E1036" i="1"/>
  <c r="E1037" i="1"/>
  <c r="E1038" i="1"/>
  <c r="E1041" i="1"/>
  <c r="E1043" i="1"/>
  <c r="E1044" i="1"/>
  <c r="E1045" i="1"/>
  <c r="E1046" i="1"/>
  <c r="E1048" i="1"/>
  <c r="E1051" i="1"/>
  <c r="E1052" i="1"/>
  <c r="E1053" i="1"/>
  <c r="E1054" i="1"/>
  <c r="E1059" i="1"/>
  <c r="E1060" i="1"/>
  <c r="E1063" i="1"/>
  <c r="E1065" i="1"/>
  <c r="E1066" i="1"/>
  <c r="E1067" i="1"/>
  <c r="E1069" i="1"/>
  <c r="E1070" i="1"/>
  <c r="E1071" i="1"/>
  <c r="E1072" i="1"/>
  <c r="E1073" i="1"/>
  <c r="E1074" i="1"/>
  <c r="E1077" i="1"/>
  <c r="E1078" i="1"/>
  <c r="E1079" i="1"/>
  <c r="E1080" i="1"/>
  <c r="E1081" i="1"/>
  <c r="E1092" i="1"/>
  <c r="E1093" i="1"/>
  <c r="E1094" i="1"/>
  <c r="E1095" i="1"/>
  <c r="E1096" i="1"/>
  <c r="E1097" i="1"/>
  <c r="E1101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71" i="1"/>
  <c r="E1172" i="1"/>
  <c r="E1173" i="1"/>
  <c r="E1174" i="1"/>
  <c r="E1175" i="1"/>
  <c r="E1176" i="1"/>
  <c r="E1177" i="1"/>
  <c r="E1178" i="1"/>
  <c r="E1179" i="1"/>
  <c r="E1180" i="1"/>
  <c r="E1183" i="1"/>
  <c r="E1186" i="1"/>
  <c r="E1187" i="1"/>
  <c r="E1189" i="1"/>
  <c r="E1190" i="1"/>
  <c r="E1191" i="1"/>
  <c r="E1192" i="1"/>
  <c r="E1193" i="1"/>
  <c r="E1194" i="1"/>
  <c r="E1195" i="1"/>
  <c r="E1196" i="1"/>
  <c r="E1197" i="1"/>
  <c r="E1198" i="1"/>
  <c r="E1199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3" i="1"/>
  <c r="E1225" i="1"/>
  <c r="E1227" i="1"/>
  <c r="E1228" i="1"/>
  <c r="E1229" i="1"/>
  <c r="E1230" i="1"/>
  <c r="E1231" i="1"/>
  <c r="E1232" i="1"/>
  <c r="E1233" i="1"/>
  <c r="E1234" i="1"/>
  <c r="E1236" i="1"/>
  <c r="E1237" i="1"/>
  <c r="E1238" i="1"/>
  <c r="E1239" i="1"/>
  <c r="E1240" i="1"/>
  <c r="E1242" i="1"/>
  <c r="E1243" i="1"/>
  <c r="E1244" i="1"/>
  <c r="E1245" i="1"/>
  <c r="E1246" i="1"/>
  <c r="E1248" i="1"/>
  <c r="E1249" i="1"/>
  <c r="E1250" i="1"/>
  <c r="E1251" i="1"/>
  <c r="E1252" i="1"/>
  <c r="E1253" i="1"/>
  <c r="E1254" i="1"/>
  <c r="E1256" i="1"/>
  <c r="E1257" i="1"/>
  <c r="E1258" i="1"/>
  <c r="E1259" i="1"/>
  <c r="E1260" i="1"/>
  <c r="E1261" i="1"/>
  <c r="E1262" i="1"/>
  <c r="E1263" i="1"/>
  <c r="E1264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7" i="1"/>
  <c r="E1288" i="1"/>
  <c r="E1289" i="1"/>
  <c r="E1290" i="1"/>
  <c r="E1291" i="1"/>
  <c r="E1292" i="1"/>
  <c r="E1293" i="1"/>
  <c r="E1295" i="1"/>
  <c r="E1296" i="1"/>
  <c r="E1297" i="1"/>
  <c r="E1299" i="1"/>
  <c r="E1301" i="1"/>
  <c r="E1303" i="1"/>
  <c r="E1304" i="1"/>
  <c r="E1307" i="1"/>
  <c r="E1308" i="1"/>
  <c r="E1309" i="1"/>
  <c r="E1310" i="1"/>
  <c r="E1312" i="1"/>
  <c r="E1313" i="1"/>
  <c r="E1314" i="1"/>
  <c r="E1315" i="1"/>
  <c r="E1316" i="1"/>
  <c r="E1319" i="1"/>
  <c r="E1328" i="1"/>
  <c r="E1329" i="1"/>
  <c r="E1330" i="1"/>
  <c r="D433" i="1"/>
  <c r="D432" i="1"/>
  <c r="D431" i="1"/>
  <c r="D430" i="1"/>
  <c r="E430" i="1" s="1"/>
  <c r="D429" i="1"/>
  <c r="D428" i="1"/>
  <c r="D427" i="1"/>
  <c r="D426" i="1"/>
  <c r="E426" i="1" s="1"/>
  <c r="D425" i="1"/>
  <c r="F425" i="1" s="1"/>
  <c r="D424" i="1"/>
  <c r="D435" i="1"/>
  <c r="D437" i="1"/>
  <c r="D439" i="1"/>
  <c r="D448" i="1"/>
  <c r="D447" i="1"/>
  <c r="D446" i="1"/>
  <c r="E446" i="1" s="1"/>
  <c r="D445" i="1"/>
  <c r="D444" i="1"/>
  <c r="D443" i="1"/>
  <c r="D442" i="1"/>
  <c r="E442" i="1" s="1"/>
  <c r="D441" i="1"/>
  <c r="D457" i="1"/>
  <c r="D456" i="1"/>
  <c r="D455" i="1"/>
  <c r="D462" i="1"/>
  <c r="E462" i="1" s="1"/>
  <c r="D461" i="1"/>
  <c r="D469" i="1"/>
  <c r="D468" i="1"/>
  <c r="D499" i="1"/>
  <c r="D500" i="1"/>
  <c r="D501" i="1"/>
  <c r="D502" i="1"/>
  <c r="E502" i="1" s="1"/>
  <c r="D498" i="1"/>
  <c r="E498" i="1" s="1"/>
  <c r="D496" i="1"/>
  <c r="D495" i="1"/>
  <c r="D494" i="1"/>
  <c r="E494" i="1" s="1"/>
  <c r="D493" i="1"/>
  <c r="D472" i="1"/>
  <c r="D473" i="1"/>
  <c r="D474" i="1"/>
  <c r="E474" i="1" s="1"/>
  <c r="D475" i="1"/>
  <c r="D476" i="1"/>
  <c r="D477" i="1"/>
  <c r="D478" i="1"/>
  <c r="E478" i="1" s="1"/>
  <c r="D479" i="1"/>
  <c r="D480" i="1"/>
  <c r="D481" i="1"/>
  <c r="D482" i="1"/>
  <c r="E482" i="1" s="1"/>
  <c r="D483" i="1"/>
  <c r="D484" i="1"/>
  <c r="D485" i="1"/>
  <c r="D486" i="1"/>
  <c r="E486" i="1" s="1"/>
  <c r="D487" i="1"/>
  <c r="D488" i="1"/>
  <c r="D489" i="1"/>
  <c r="D490" i="1"/>
  <c r="F490" i="1" s="1"/>
  <c r="G490" i="1" s="1"/>
  <c r="D491" i="1"/>
  <c r="D471" i="1"/>
  <c r="D515" i="1"/>
  <c r="D513" i="1"/>
  <c r="D512" i="1"/>
  <c r="D510" i="1"/>
  <c r="F510" i="1" s="1"/>
  <c r="G510" i="1" s="1"/>
  <c r="D509" i="1"/>
  <c r="D508" i="1"/>
  <c r="D507" i="1"/>
  <c r="D527" i="1"/>
  <c r="D526" i="1"/>
  <c r="E526" i="1" s="1"/>
  <c r="D525" i="1"/>
  <c r="D524" i="1"/>
  <c r="D523" i="1"/>
  <c r="D522" i="1"/>
  <c r="D521" i="1"/>
  <c r="D520" i="1"/>
  <c r="D519" i="1"/>
  <c r="D518" i="1"/>
  <c r="D517" i="1"/>
  <c r="D535" i="1"/>
  <c r="D534" i="1"/>
  <c r="E534" i="1" s="1"/>
  <c r="D533" i="1"/>
  <c r="D532" i="1"/>
  <c r="D531" i="1"/>
  <c r="D530" i="1"/>
  <c r="D546" i="1"/>
  <c r="E546" i="1" s="1"/>
  <c r="D545" i="1"/>
  <c r="D544" i="1"/>
  <c r="D560" i="1"/>
  <c r="D557" i="1"/>
  <c r="D556" i="1"/>
  <c r="D563" i="1"/>
  <c r="D566" i="1"/>
  <c r="E566" i="1" s="1"/>
  <c r="D567" i="1"/>
  <c r="D568" i="1"/>
  <c r="D569" i="1"/>
  <c r="D570" i="1"/>
  <c r="E570" i="1" s="1"/>
  <c r="D571" i="1"/>
  <c r="D572" i="1"/>
  <c r="D573" i="1"/>
  <c r="D574" i="1"/>
  <c r="D575" i="1"/>
  <c r="D576" i="1"/>
  <c r="D577" i="1"/>
  <c r="D578" i="1"/>
  <c r="F578" i="1" s="1"/>
  <c r="G578" i="1" s="1"/>
  <c r="D579" i="1"/>
  <c r="D580" i="1"/>
  <c r="D581" i="1"/>
  <c r="D582" i="1"/>
  <c r="E582" i="1" s="1"/>
  <c r="D583" i="1"/>
  <c r="D584" i="1"/>
  <c r="D585" i="1"/>
  <c r="D586" i="1"/>
  <c r="E586" i="1" s="1"/>
  <c r="D587" i="1"/>
  <c r="D565" i="1"/>
  <c r="D611" i="1"/>
  <c r="D610" i="1"/>
  <c r="E610" i="1" s="1"/>
  <c r="D609" i="1"/>
  <c r="D608" i="1"/>
  <c r="D607" i="1"/>
  <c r="D606" i="1"/>
  <c r="D605" i="1"/>
  <c r="D604" i="1"/>
  <c r="D603" i="1"/>
  <c r="D602" i="1"/>
  <c r="D601" i="1"/>
  <c r="D600" i="1"/>
  <c r="D613" i="1"/>
  <c r="D620" i="1"/>
  <c r="D619" i="1"/>
  <c r="D618" i="1"/>
  <c r="F618" i="1" s="1"/>
  <c r="G618" i="1" s="1"/>
  <c r="D617" i="1"/>
  <c r="D616" i="1"/>
  <c r="D615" i="1"/>
  <c r="D623" i="1"/>
  <c r="D632" i="1"/>
  <c r="D631" i="1"/>
  <c r="D630" i="1"/>
  <c r="E630" i="1" s="1"/>
  <c r="D629" i="1"/>
  <c r="D628" i="1"/>
  <c r="D627" i="1"/>
  <c r="D626" i="1"/>
  <c r="F626" i="1" s="1"/>
  <c r="G626" i="1" s="1"/>
  <c r="D625" i="1"/>
  <c r="D639" i="1"/>
  <c r="D643" i="1"/>
  <c r="D645" i="1"/>
  <c r="D648" i="1"/>
  <c r="D659" i="1"/>
  <c r="E659" i="1" s="1"/>
  <c r="D657" i="1"/>
  <c r="E657" i="1" s="1"/>
  <c r="D655" i="1"/>
  <c r="D654" i="1"/>
  <c r="E654" i="1" s="1"/>
  <c r="D676" i="1"/>
  <c r="E676" i="1" s="1"/>
  <c r="D675" i="1"/>
  <c r="D674" i="1"/>
  <c r="D673" i="1"/>
  <c r="E673" i="1" s="1"/>
  <c r="D672" i="1"/>
  <c r="E672" i="1" s="1"/>
  <c r="D671" i="1"/>
  <c r="D670" i="1"/>
  <c r="D669" i="1"/>
  <c r="E669" i="1" s="1"/>
  <c r="D668" i="1"/>
  <c r="E668" i="1" s="1"/>
  <c r="D667" i="1"/>
  <c r="D665" i="1"/>
  <c r="E665" i="1" s="1"/>
  <c r="D664" i="1"/>
  <c r="E664" i="1" s="1"/>
  <c r="D663" i="1"/>
  <c r="E663" i="1" s="1"/>
  <c r="D662" i="1"/>
  <c r="D686" i="1"/>
  <c r="D689" i="1"/>
  <c r="E689" i="1" s="1"/>
  <c r="D695" i="1"/>
  <c r="E695" i="1" s="1"/>
  <c r="D703" i="1"/>
  <c r="D706" i="1"/>
  <c r="D705" i="1"/>
  <c r="E705" i="1" s="1"/>
  <c r="D752" i="1"/>
  <c r="E752" i="1" s="1"/>
  <c r="D769" i="1"/>
  <c r="E769" i="1" s="1"/>
  <c r="D768" i="1"/>
  <c r="E768" i="1" s="1"/>
  <c r="D767" i="1"/>
  <c r="E767" i="1" s="1"/>
  <c r="D766" i="1"/>
  <c r="E766" i="1" s="1"/>
  <c r="D774" i="1"/>
  <c r="D773" i="1"/>
  <c r="E773" i="1" s="1"/>
  <c r="D778" i="1"/>
  <c r="E778" i="1" s="1"/>
  <c r="D780" i="1"/>
  <c r="E780" i="1" s="1"/>
  <c r="D785" i="1"/>
  <c r="E785" i="1" s="1"/>
  <c r="D784" i="1"/>
  <c r="E784" i="1" s="1"/>
  <c r="D798" i="1"/>
  <c r="E798" i="1" s="1"/>
  <c r="D796" i="1"/>
  <c r="E796" i="1" s="1"/>
  <c r="D795" i="1"/>
  <c r="D791" i="1"/>
  <c r="D789" i="1"/>
  <c r="E789" i="1" s="1"/>
  <c r="D788" i="1"/>
  <c r="E788" i="1" s="1"/>
  <c r="D810" i="1"/>
  <c r="D826" i="1"/>
  <c r="D825" i="1"/>
  <c r="E825" i="1" s="1"/>
  <c r="D828" i="1"/>
  <c r="E828" i="1" s="1"/>
  <c r="D834" i="1"/>
  <c r="D870" i="1"/>
  <c r="D945" i="1"/>
  <c r="E945" i="1" s="1"/>
  <c r="D964" i="1"/>
  <c r="E964" i="1" s="1"/>
  <c r="D971" i="1"/>
  <c r="D970" i="1"/>
  <c r="D969" i="1"/>
  <c r="E969" i="1" s="1"/>
  <c r="D968" i="1"/>
  <c r="E968" i="1" s="1"/>
  <c r="D967" i="1"/>
  <c r="D966" i="1"/>
  <c r="D973" i="1"/>
  <c r="E973" i="1" s="1"/>
  <c r="D988" i="1"/>
  <c r="E988" i="1" s="1"/>
  <c r="D987" i="1"/>
  <c r="D986" i="1"/>
  <c r="D993" i="1"/>
  <c r="E993" i="1" s="1"/>
  <c r="D992" i="1"/>
  <c r="E992" i="1" s="1"/>
  <c r="D991" i="1"/>
  <c r="D990" i="1"/>
  <c r="D1007" i="1"/>
  <c r="E1007" i="1" s="1"/>
  <c r="D1006" i="1"/>
  <c r="E1006" i="1" s="1"/>
  <c r="D1012" i="1"/>
  <c r="E1012" i="1" s="1"/>
  <c r="D1011" i="1"/>
  <c r="D1018" i="1"/>
  <c r="E1018" i="1" s="1"/>
  <c r="D1017" i="1"/>
  <c r="E1017" i="1" s="1"/>
  <c r="D1021" i="1"/>
  <c r="E1021" i="1" s="1"/>
  <c r="D1020" i="1"/>
  <c r="E1020" i="1" s="1"/>
  <c r="D1023" i="1"/>
  <c r="E1023" i="1" s="1"/>
  <c r="D1026" i="1"/>
  <c r="E1026" i="1" s="1"/>
  <c r="D1028" i="1"/>
  <c r="E1028" i="1" s="1"/>
  <c r="D1031" i="1"/>
  <c r="D1034" i="1"/>
  <c r="E1034" i="1" s="1"/>
  <c r="D1040" i="1"/>
  <c r="E1040" i="1" s="1"/>
  <c r="D1039" i="1"/>
  <c r="D1042" i="1"/>
  <c r="D1047" i="1"/>
  <c r="E1047" i="1" s="1"/>
  <c r="D1050" i="1"/>
  <c r="E1050" i="1" s="1"/>
  <c r="D1049" i="1"/>
  <c r="E1049" i="1" s="1"/>
  <c r="D1058" i="1"/>
  <c r="D1057" i="1"/>
  <c r="E1057" i="1" s="1"/>
  <c r="D1056" i="1"/>
  <c r="E1056" i="1" s="1"/>
  <c r="D1055" i="1"/>
  <c r="D1062" i="1"/>
  <c r="D1061" i="1"/>
  <c r="E1061" i="1" s="1"/>
  <c r="D1068" i="1"/>
  <c r="E1068" i="1" s="1"/>
  <c r="D1064" i="1"/>
  <c r="E1064" i="1" s="1"/>
  <c r="D1076" i="1"/>
  <c r="E1076" i="1" s="1"/>
  <c r="D1075" i="1"/>
  <c r="E1075" i="1" s="1"/>
  <c r="D1091" i="1"/>
  <c r="E1091" i="1" s="1"/>
  <c r="D1090" i="1"/>
  <c r="D1089" i="1"/>
  <c r="E1089" i="1" s="1"/>
  <c r="D1088" i="1"/>
  <c r="E1088" i="1" s="1"/>
  <c r="D1087" i="1"/>
  <c r="E1087" i="1" s="1"/>
  <c r="D1086" i="1"/>
  <c r="D1085" i="1"/>
  <c r="E1085" i="1" s="1"/>
  <c r="D1084" i="1"/>
  <c r="E1084" i="1" s="1"/>
  <c r="D1083" i="1"/>
  <c r="E1083" i="1" s="1"/>
  <c r="D1082" i="1"/>
  <c r="D1100" i="1"/>
  <c r="E1100" i="1" s="1"/>
  <c r="D1099" i="1"/>
  <c r="E1099" i="1" s="1"/>
  <c r="D1098" i="1"/>
  <c r="E1098" i="1" s="1"/>
  <c r="D1105" i="1"/>
  <c r="E1105" i="1" s="1"/>
  <c r="D1104" i="1"/>
  <c r="E1104" i="1" s="1"/>
  <c r="D1103" i="1"/>
  <c r="E1103" i="1" s="1"/>
  <c r="D1102" i="1"/>
  <c r="E1102" i="1" s="1"/>
  <c r="D1151" i="1"/>
  <c r="D1150" i="1"/>
  <c r="D1170" i="1"/>
  <c r="E1170" i="1" s="1"/>
  <c r="D1169" i="1"/>
  <c r="E1169" i="1" s="1"/>
  <c r="D1168" i="1"/>
  <c r="E1168" i="1" s="1"/>
  <c r="D1188" i="1"/>
  <c r="E1188" i="1" s="1"/>
  <c r="D1185" i="1"/>
  <c r="E1185" i="1" s="1"/>
  <c r="D1184" i="1"/>
  <c r="E1184" i="1" s="1"/>
  <c r="D1182" i="1"/>
  <c r="D1181" i="1"/>
  <c r="E1181" i="1" s="1"/>
  <c r="D1201" i="1"/>
  <c r="E1201" i="1" s="1"/>
  <c r="D1200" i="1"/>
  <c r="E1200" i="1" s="1"/>
  <c r="D1226" i="1"/>
  <c r="D1224" i="1"/>
  <c r="E1224" i="1" s="1"/>
  <c r="D1222" i="1"/>
  <c r="E1222" i="1" s="1"/>
  <c r="D1221" i="1"/>
  <c r="E1221" i="1" s="1"/>
  <c r="D1235" i="1"/>
  <c r="D1241" i="1"/>
  <c r="E1241" i="1" s="1"/>
  <c r="D1247" i="1"/>
  <c r="E1247" i="1" s="1"/>
  <c r="D1255" i="1"/>
  <c r="E1255" i="1" s="1"/>
  <c r="D1265" i="1"/>
  <c r="E1265" i="1" s="1"/>
  <c r="D1286" i="1"/>
  <c r="D1294" i="1"/>
  <c r="F1294" i="1" s="1"/>
  <c r="G1294" i="1" s="1"/>
  <c r="D1298" i="1"/>
  <c r="E1298" i="1" s="1"/>
  <c r="D1300" i="1"/>
  <c r="E1300" i="1" s="1"/>
  <c r="D1302" i="1"/>
  <c r="D1306" i="1"/>
  <c r="E1306" i="1" s="1"/>
  <c r="D1305" i="1"/>
  <c r="E1305" i="1" s="1"/>
  <c r="D1311" i="1"/>
  <c r="D1318" i="1"/>
  <c r="D1317" i="1"/>
  <c r="E1317" i="1" s="1"/>
  <c r="D1321" i="1"/>
  <c r="E1321" i="1" s="1"/>
  <c r="D1322" i="1"/>
  <c r="D1323" i="1"/>
  <c r="D1324" i="1"/>
  <c r="E1324" i="1" s="1"/>
  <c r="D1325" i="1"/>
  <c r="E1325" i="1" s="1"/>
  <c r="D1326" i="1"/>
  <c r="E419" i="1"/>
  <c r="E421" i="1"/>
  <c r="E423" i="1"/>
  <c r="E425" i="1"/>
  <c r="D422" i="1"/>
  <c r="E422" i="1" s="1"/>
  <c r="D420" i="1"/>
  <c r="D418" i="1"/>
  <c r="E418" i="1" s="1"/>
  <c r="D401" i="1"/>
  <c r="D402" i="1"/>
  <c r="E402" i="1" s="1"/>
  <c r="D403" i="1"/>
  <c r="D404" i="1"/>
  <c r="D405" i="1"/>
  <c r="D406" i="1"/>
  <c r="E406" i="1" s="1"/>
  <c r="D407" i="1"/>
  <c r="D408" i="1"/>
  <c r="D409" i="1"/>
  <c r="D410" i="1"/>
  <c r="E410" i="1" s="1"/>
  <c r="D411" i="1"/>
  <c r="D412" i="1"/>
  <c r="D413" i="1"/>
  <c r="D414" i="1"/>
  <c r="E414" i="1" s="1"/>
  <c r="D415" i="1"/>
  <c r="D416" i="1"/>
  <c r="D417" i="1"/>
  <c r="D400" i="1"/>
  <c r="D398" i="1"/>
  <c r="E398" i="1" s="1"/>
  <c r="D396" i="1"/>
  <c r="D395" i="1"/>
  <c r="D394" i="1"/>
  <c r="E394" i="1" s="1"/>
  <c r="D393" i="1"/>
  <c r="E385" i="1"/>
  <c r="E387" i="1"/>
  <c r="D389" i="1"/>
  <c r="D390" i="1"/>
  <c r="E390" i="1" s="1"/>
  <c r="D391" i="1"/>
  <c r="D392" i="1"/>
  <c r="D388" i="1"/>
  <c r="D386" i="1"/>
  <c r="E386" i="1" s="1"/>
  <c r="D377" i="1"/>
  <c r="D378" i="1"/>
  <c r="E378" i="1" s="1"/>
  <c r="D379" i="1"/>
  <c r="F379" i="1" s="1"/>
  <c r="D380" i="1"/>
  <c r="D376" i="1"/>
  <c r="F376" i="1" s="1"/>
  <c r="E371" i="1"/>
  <c r="E373" i="1"/>
  <c r="E374" i="1"/>
  <c r="E375" i="1"/>
  <c r="D372" i="1"/>
  <c r="E354" i="1"/>
  <c r="E355" i="1"/>
  <c r="E356" i="1"/>
  <c r="E357" i="1"/>
  <c r="E359" i="1"/>
  <c r="E363" i="1"/>
  <c r="E364" i="1"/>
  <c r="E365" i="1"/>
  <c r="D370" i="1"/>
  <c r="E370" i="1" s="1"/>
  <c r="D369" i="1"/>
  <c r="D368" i="1"/>
  <c r="D367" i="1"/>
  <c r="D366" i="1"/>
  <c r="E366" i="1" s="1"/>
  <c r="D362" i="1"/>
  <c r="F362" i="1" s="1"/>
  <c r="G362" i="1" s="1"/>
  <c r="D361" i="1"/>
  <c r="D360" i="1"/>
  <c r="D358" i="1"/>
  <c r="E358" i="1" s="1"/>
  <c r="D353" i="1"/>
  <c r="D349" i="1"/>
  <c r="F349" i="1" s="1"/>
  <c r="D350" i="1"/>
  <c r="E350" i="1" s="1"/>
  <c r="D348" i="1"/>
  <c r="D346" i="1"/>
  <c r="F346" i="1" s="1"/>
  <c r="G346" i="1" s="1"/>
  <c r="D343" i="1"/>
  <c r="D344" i="1"/>
  <c r="D342" i="1"/>
  <c r="E342" i="1" s="1"/>
  <c r="D339" i="1"/>
  <c r="F339" i="1" s="1"/>
  <c r="D340" i="1"/>
  <c r="E307" i="1"/>
  <c r="E319" i="1"/>
  <c r="E330" i="1"/>
  <c r="D332" i="1"/>
  <c r="D333" i="1"/>
  <c r="D334" i="1"/>
  <c r="D335" i="1"/>
  <c r="D336" i="1"/>
  <c r="D337" i="1"/>
  <c r="D338" i="1"/>
  <c r="D331" i="1"/>
  <c r="D321" i="1"/>
  <c r="D322" i="1"/>
  <c r="E322" i="1" s="1"/>
  <c r="D323" i="1"/>
  <c r="D324" i="1"/>
  <c r="D325" i="1"/>
  <c r="D326" i="1"/>
  <c r="E326" i="1" s="1"/>
  <c r="D327" i="1"/>
  <c r="D328" i="1"/>
  <c r="D329" i="1"/>
  <c r="D320" i="1"/>
  <c r="D314" i="1"/>
  <c r="E314" i="1" s="1"/>
  <c r="D315" i="1"/>
  <c r="D316" i="1"/>
  <c r="D317" i="1"/>
  <c r="D318" i="1"/>
  <c r="E318" i="1" s="1"/>
  <c r="D313" i="1"/>
  <c r="F313" i="1" s="1"/>
  <c r="D306" i="1"/>
  <c r="E306" i="1" s="1"/>
  <c r="D275" i="1"/>
  <c r="D276" i="1"/>
  <c r="D277" i="1"/>
  <c r="D278" i="1"/>
  <c r="E278" i="1" s="1"/>
  <c r="D279" i="1"/>
  <c r="D280" i="1"/>
  <c r="D281" i="1"/>
  <c r="D282" i="1"/>
  <c r="F282" i="1" s="1"/>
  <c r="G282" i="1" s="1"/>
  <c r="D283" i="1"/>
  <c r="D284" i="1"/>
  <c r="D285" i="1"/>
  <c r="D286" i="1"/>
  <c r="D287" i="1"/>
  <c r="D288" i="1"/>
  <c r="D289" i="1"/>
  <c r="D290" i="1"/>
  <c r="E290" i="1" s="1"/>
  <c r="D291" i="1"/>
  <c r="D292" i="1"/>
  <c r="D293" i="1"/>
  <c r="D294" i="1"/>
  <c r="D295" i="1"/>
  <c r="D296" i="1"/>
  <c r="D297" i="1"/>
  <c r="D298" i="1"/>
  <c r="D299" i="1"/>
  <c r="D300" i="1"/>
  <c r="D301" i="1"/>
  <c r="D302" i="1"/>
  <c r="F302" i="1" s="1"/>
  <c r="G302" i="1" s="1"/>
  <c r="D303" i="1"/>
  <c r="D304" i="1"/>
  <c r="D274" i="1"/>
  <c r="E274" i="1" s="1"/>
  <c r="D254" i="1"/>
  <c r="D248" i="1"/>
  <c r="D249" i="1"/>
  <c r="D250" i="1"/>
  <c r="E250" i="1" s="1"/>
  <c r="D251" i="1"/>
  <c r="D247" i="1"/>
  <c r="D235" i="1"/>
  <c r="D224" i="1"/>
  <c r="D225" i="1"/>
  <c r="D226" i="1"/>
  <c r="E226" i="1" s="1"/>
  <c r="D223" i="1"/>
  <c r="E209" i="1"/>
  <c r="E208" i="1"/>
  <c r="D209" i="1"/>
  <c r="F209" i="1" s="1"/>
  <c r="D207" i="1"/>
  <c r="D190" i="1"/>
  <c r="D191" i="1"/>
  <c r="D192" i="1"/>
  <c r="D193" i="1"/>
  <c r="D194" i="1"/>
  <c r="D195" i="1"/>
  <c r="D196" i="1"/>
  <c r="F196" i="1" s="1"/>
  <c r="D197" i="1"/>
  <c r="D198" i="1"/>
  <c r="D199" i="1"/>
  <c r="D189" i="1"/>
  <c r="D182" i="1"/>
  <c r="D183" i="1"/>
  <c r="D181" i="1"/>
  <c r="D172" i="1"/>
  <c r="E153" i="1"/>
  <c r="D154" i="1"/>
  <c r="E154" i="1" s="1"/>
  <c r="D155" i="1"/>
  <c r="D156" i="1"/>
  <c r="D157" i="1"/>
  <c r="D158" i="1"/>
  <c r="E158" i="1" s="1"/>
  <c r="D153" i="1"/>
  <c r="F153" i="1" s="1"/>
  <c r="D145" i="1"/>
  <c r="D138" i="1"/>
  <c r="D134" i="1"/>
  <c r="D117" i="1"/>
  <c r="D118" i="1"/>
  <c r="D119" i="1"/>
  <c r="F119" i="1" s="1"/>
  <c r="D120" i="1"/>
  <c r="D121" i="1"/>
  <c r="D122" i="1"/>
  <c r="D123" i="1"/>
  <c r="F123" i="1" s="1"/>
  <c r="D124" i="1"/>
  <c r="D125" i="1"/>
  <c r="D126" i="1"/>
  <c r="D127" i="1"/>
  <c r="D128" i="1"/>
  <c r="F128" i="1" s="1"/>
  <c r="D129" i="1"/>
  <c r="D130" i="1"/>
  <c r="D131" i="1"/>
  <c r="F131" i="1" s="1"/>
  <c r="D107" i="1"/>
  <c r="D1320" i="1"/>
  <c r="D1327" i="1"/>
  <c r="D116" i="1"/>
  <c r="D106" i="1"/>
  <c r="D105" i="1"/>
  <c r="C1363" i="1"/>
  <c r="C1362" i="1"/>
  <c r="C1361" i="1"/>
  <c r="C1360" i="1"/>
  <c r="C1359" i="1"/>
  <c r="C1358" i="1"/>
  <c r="C1357" i="1"/>
  <c r="C1356" i="1"/>
  <c r="E1356" i="1" s="1"/>
  <c r="C1355" i="1"/>
  <c r="C1354" i="1"/>
  <c r="C1353" i="1"/>
  <c r="C1352" i="1"/>
  <c r="E1352" i="1" s="1"/>
  <c r="C1351" i="1"/>
  <c r="G1351" i="1" s="1"/>
  <c r="C1350" i="1"/>
  <c r="C1349" i="1"/>
  <c r="C1348" i="1"/>
  <c r="E1348" i="1" s="1"/>
  <c r="C1347" i="1"/>
  <c r="C1346" i="1"/>
  <c r="C1345" i="1"/>
  <c r="C1344" i="1"/>
  <c r="C1343" i="1"/>
  <c r="E1343" i="1" s="1"/>
  <c r="C1342" i="1"/>
  <c r="C1341" i="1"/>
  <c r="C1340" i="1"/>
  <c r="E1340" i="1" s="1"/>
  <c r="C1339" i="1"/>
  <c r="E1339" i="1" s="1"/>
  <c r="C1338" i="1"/>
  <c r="C1337" i="1"/>
  <c r="E1337" i="1" s="1"/>
  <c r="C1336" i="1"/>
  <c r="C1335" i="1"/>
  <c r="E1335" i="1" s="1"/>
  <c r="C1334" i="1"/>
  <c r="C1333" i="1"/>
  <c r="C1332" i="1"/>
  <c r="E1332" i="1" s="1"/>
  <c r="C1331" i="1"/>
  <c r="E1331" i="1" s="1"/>
  <c r="G1328" i="1"/>
  <c r="G1319" i="1"/>
  <c r="G1316" i="1"/>
  <c r="G1315" i="1"/>
  <c r="G1313" i="1"/>
  <c r="G1309" i="1"/>
  <c r="G1308" i="1"/>
  <c r="G1307" i="1"/>
  <c r="G1304" i="1"/>
  <c r="G1303" i="1"/>
  <c r="G1299" i="1"/>
  <c r="G1295" i="1"/>
  <c r="G1293" i="1"/>
  <c r="G1291" i="1"/>
  <c r="G1289" i="1"/>
  <c r="G1288" i="1"/>
  <c r="G1287" i="1"/>
  <c r="G1285" i="1"/>
  <c r="G1284" i="1"/>
  <c r="G1283" i="1"/>
  <c r="G1281" i="1"/>
  <c r="G1280" i="1"/>
  <c r="G1279" i="1"/>
  <c r="G1277" i="1"/>
  <c r="G1276" i="1"/>
  <c r="G1275" i="1"/>
  <c r="G1273" i="1"/>
  <c r="G1272" i="1"/>
  <c r="G1271" i="1"/>
  <c r="G1269" i="1"/>
  <c r="G1268" i="1"/>
  <c r="G1267" i="1"/>
  <c r="G1264" i="1"/>
  <c r="G1263" i="1"/>
  <c r="G1261" i="1"/>
  <c r="G1260" i="1"/>
  <c r="G1259" i="1"/>
  <c r="G1257" i="1"/>
  <c r="G1256" i="1"/>
  <c r="G1252" i="1"/>
  <c r="G1251" i="1"/>
  <c r="G1249" i="1"/>
  <c r="G1248" i="1"/>
  <c r="G1244" i="1"/>
  <c r="G1243" i="1"/>
  <c r="G1240" i="1"/>
  <c r="G1239" i="1"/>
  <c r="G1233" i="1"/>
  <c r="G1231" i="1"/>
  <c r="G1229" i="1"/>
  <c r="G1227" i="1"/>
  <c r="G1225" i="1"/>
  <c r="G1223" i="1"/>
  <c r="G1220" i="1"/>
  <c r="G1219" i="1"/>
  <c r="G1216" i="1"/>
  <c r="G1215" i="1"/>
  <c r="G1213" i="1"/>
  <c r="G1212" i="1"/>
  <c r="G1211" i="1"/>
  <c r="G1209" i="1"/>
  <c r="G1208" i="1"/>
  <c r="G1207" i="1"/>
  <c r="G1204" i="1"/>
  <c r="G1203" i="1"/>
  <c r="G1199" i="1"/>
  <c r="G1197" i="1"/>
  <c r="G1196" i="1"/>
  <c r="G1195" i="1"/>
  <c r="G1192" i="1"/>
  <c r="G1191" i="1"/>
  <c r="G1187" i="1"/>
  <c r="G1183" i="1"/>
  <c r="G1179" i="1"/>
  <c r="G1177" i="1"/>
  <c r="G1175" i="1"/>
  <c r="G1172" i="1"/>
  <c r="G1171" i="1"/>
  <c r="G1167" i="1"/>
  <c r="G1165" i="1"/>
  <c r="G1164" i="1"/>
  <c r="G1163" i="1"/>
  <c r="G1161" i="1"/>
  <c r="G1160" i="1"/>
  <c r="G1159" i="1"/>
  <c r="G1157" i="1"/>
  <c r="G1156" i="1"/>
  <c r="G1155" i="1"/>
  <c r="G1153" i="1"/>
  <c r="G1148" i="1"/>
  <c r="G1147" i="1"/>
  <c r="G1144" i="1"/>
  <c r="G1143" i="1"/>
  <c r="G1140" i="1"/>
  <c r="G1139" i="1"/>
  <c r="G1136" i="1"/>
  <c r="G1135" i="1"/>
  <c r="G1132" i="1"/>
  <c r="G1131" i="1"/>
  <c r="G1128" i="1"/>
  <c r="G1127" i="1"/>
  <c r="G1124" i="1"/>
  <c r="G1123" i="1"/>
  <c r="G1120" i="1"/>
  <c r="G1119" i="1"/>
  <c r="G1116" i="1"/>
  <c r="G1115" i="1"/>
  <c r="G1113" i="1"/>
  <c r="G1112" i="1"/>
  <c r="G1111" i="1"/>
  <c r="G1108" i="1"/>
  <c r="G1107" i="1"/>
  <c r="G1101" i="1"/>
  <c r="G1097" i="1"/>
  <c r="G1096" i="1"/>
  <c r="G1095" i="1"/>
  <c r="G1092" i="1"/>
  <c r="G1081" i="1"/>
  <c r="G1080" i="1"/>
  <c r="G1079" i="1"/>
  <c r="G1077" i="1"/>
  <c r="G1073" i="1"/>
  <c r="G1072" i="1"/>
  <c r="G1071" i="1"/>
  <c r="G1069" i="1"/>
  <c r="G1067" i="1"/>
  <c r="G1065" i="1"/>
  <c r="G1063" i="1"/>
  <c r="G1060" i="1"/>
  <c r="G1059" i="1"/>
  <c r="G1053" i="1"/>
  <c r="G1051" i="1"/>
  <c r="G1048" i="1"/>
  <c r="G1044" i="1"/>
  <c r="G1043" i="1"/>
  <c r="G1037" i="1"/>
  <c r="G1036" i="1"/>
  <c r="G1035" i="1"/>
  <c r="G1033" i="1"/>
  <c r="G1032" i="1"/>
  <c r="G1027" i="1"/>
  <c r="G1025" i="1"/>
  <c r="G1019" i="1"/>
  <c r="G1016" i="1"/>
  <c r="G1015" i="1"/>
  <c r="G1013" i="1"/>
  <c r="G1009" i="1"/>
  <c r="G1008" i="1"/>
  <c r="G1005" i="1"/>
  <c r="G1003" i="1"/>
  <c r="G1001" i="1"/>
  <c r="G999" i="1"/>
  <c r="G997" i="1"/>
  <c r="G996" i="1"/>
  <c r="G995" i="1"/>
  <c r="G989" i="1"/>
  <c r="G985" i="1"/>
  <c r="G984" i="1"/>
  <c r="G983" i="1"/>
  <c r="G981" i="1"/>
  <c r="G979" i="1"/>
  <c r="G977" i="1"/>
  <c r="G975" i="1"/>
  <c r="G972" i="1"/>
  <c r="G965" i="1"/>
  <c r="G963" i="1"/>
  <c r="G961" i="1"/>
  <c r="G959" i="1"/>
  <c r="G957" i="1"/>
  <c r="G955" i="1"/>
  <c r="G953" i="1"/>
  <c r="G952" i="1"/>
  <c r="G951" i="1"/>
  <c r="G949" i="1"/>
  <c r="G948" i="1"/>
  <c r="G947" i="1"/>
  <c r="G943" i="1"/>
  <c r="G941" i="1"/>
  <c r="G939" i="1"/>
  <c r="G937" i="1"/>
  <c r="G936" i="1"/>
  <c r="G935" i="1"/>
  <c r="G933" i="1"/>
  <c r="G932" i="1"/>
  <c r="G931" i="1"/>
  <c r="G929" i="1"/>
  <c r="G927" i="1"/>
  <c r="G925" i="1"/>
  <c r="G923" i="1"/>
  <c r="G921" i="1"/>
  <c r="G920" i="1"/>
  <c r="G919" i="1"/>
  <c r="G917" i="1"/>
  <c r="G916" i="1"/>
  <c r="G915" i="1"/>
  <c r="G913" i="1"/>
  <c r="G911" i="1"/>
  <c r="G909" i="1"/>
  <c r="G907" i="1"/>
  <c r="G905" i="1"/>
  <c r="G904" i="1"/>
  <c r="G903" i="1"/>
  <c r="G901" i="1"/>
  <c r="G900" i="1"/>
  <c r="G899" i="1"/>
  <c r="G897" i="1"/>
  <c r="G895" i="1"/>
  <c r="G893" i="1"/>
  <c r="G891" i="1"/>
  <c r="G889" i="1"/>
  <c r="G888" i="1"/>
  <c r="G887" i="1"/>
  <c r="G885" i="1"/>
  <c r="G884" i="1"/>
  <c r="G883" i="1"/>
  <c r="G881" i="1"/>
  <c r="G879" i="1"/>
  <c r="G877" i="1"/>
  <c r="G875" i="1"/>
  <c r="G873" i="1"/>
  <c r="G872" i="1"/>
  <c r="G871" i="1"/>
  <c r="G869" i="1"/>
  <c r="G868" i="1"/>
  <c r="G867" i="1"/>
  <c r="G865" i="1"/>
  <c r="G864" i="1"/>
  <c r="G863" i="1"/>
  <c r="G861" i="1"/>
  <c r="G860" i="1"/>
  <c r="G859" i="1"/>
  <c r="G857" i="1"/>
  <c r="G856" i="1"/>
  <c r="G855" i="1"/>
  <c r="G853" i="1"/>
  <c r="G852" i="1"/>
  <c r="G851" i="1"/>
  <c r="G849" i="1"/>
  <c r="G848" i="1"/>
  <c r="G847" i="1"/>
  <c r="G845" i="1"/>
  <c r="G844" i="1"/>
  <c r="G843" i="1"/>
  <c r="G841" i="1"/>
  <c r="G840" i="1"/>
  <c r="G839" i="1"/>
  <c r="G837" i="1"/>
  <c r="G836" i="1"/>
  <c r="G835" i="1"/>
  <c r="G833" i="1"/>
  <c r="G832" i="1"/>
  <c r="G831" i="1"/>
  <c r="G829" i="1"/>
  <c r="G827" i="1"/>
  <c r="G824" i="1"/>
  <c r="G823" i="1"/>
  <c r="G820" i="1"/>
  <c r="G819" i="1"/>
  <c r="G816" i="1"/>
  <c r="G815" i="1"/>
  <c r="G813" i="1"/>
  <c r="G812" i="1"/>
  <c r="G811" i="1"/>
  <c r="G809" i="1"/>
  <c r="G808" i="1"/>
  <c r="G807" i="1"/>
  <c r="G805" i="1"/>
  <c r="G804" i="1"/>
  <c r="G803" i="1"/>
  <c r="G801" i="1"/>
  <c r="G799" i="1"/>
  <c r="G797" i="1"/>
  <c r="G793" i="1"/>
  <c r="G792" i="1"/>
  <c r="G787" i="1"/>
  <c r="G783" i="1"/>
  <c r="G781" i="1"/>
  <c r="G779" i="1"/>
  <c r="G777" i="1"/>
  <c r="G776" i="1"/>
  <c r="G775" i="1"/>
  <c r="G772" i="1"/>
  <c r="G771" i="1"/>
  <c r="G765" i="1"/>
  <c r="G763" i="1"/>
  <c r="G761" i="1"/>
  <c r="G760" i="1"/>
  <c r="G759" i="1"/>
  <c r="G757" i="1"/>
  <c r="G755" i="1"/>
  <c r="G753" i="1"/>
  <c r="G751" i="1"/>
  <c r="G749" i="1"/>
  <c r="G747" i="1"/>
  <c r="G745" i="1"/>
  <c r="G744" i="1"/>
  <c r="G743" i="1"/>
  <c r="G741" i="1"/>
  <c r="G739" i="1"/>
  <c r="G737" i="1"/>
  <c r="G735" i="1"/>
  <c r="G733" i="1"/>
  <c r="G731" i="1"/>
  <c r="G729" i="1"/>
  <c r="G728" i="1"/>
  <c r="G727" i="1"/>
  <c r="G725" i="1"/>
  <c r="G723" i="1"/>
  <c r="G721" i="1"/>
  <c r="G719" i="1"/>
  <c r="G717" i="1"/>
  <c r="G715" i="1"/>
  <c r="G713" i="1"/>
  <c r="G712" i="1"/>
  <c r="G711" i="1"/>
  <c r="G709" i="1"/>
  <c r="G707" i="1"/>
  <c r="G704" i="1"/>
  <c r="G701" i="1"/>
  <c r="G700" i="1"/>
  <c r="G699" i="1"/>
  <c r="G697" i="1"/>
  <c r="G696" i="1"/>
  <c r="G692" i="1"/>
  <c r="G691" i="1"/>
  <c r="G688" i="1"/>
  <c r="G687" i="1"/>
  <c r="G685" i="1"/>
  <c r="G683" i="1"/>
  <c r="G681" i="1"/>
  <c r="G680" i="1"/>
  <c r="G679" i="1"/>
  <c r="G677" i="1"/>
  <c r="G660" i="1"/>
  <c r="G656" i="1"/>
  <c r="G653" i="1"/>
  <c r="G652" i="1"/>
  <c r="G651" i="1"/>
  <c r="G649" i="1"/>
  <c r="G647" i="1"/>
  <c r="G644" i="1"/>
  <c r="G641" i="1"/>
  <c r="G640" i="1"/>
  <c r="G637" i="1"/>
  <c r="G636" i="1"/>
  <c r="G635" i="1"/>
  <c r="G633" i="1"/>
  <c r="G624" i="1"/>
  <c r="G621" i="1"/>
  <c r="G612" i="1"/>
  <c r="G599" i="1"/>
  <c r="G597" i="1"/>
  <c r="G596" i="1"/>
  <c r="G595" i="1"/>
  <c r="G593" i="1"/>
  <c r="G592" i="1"/>
  <c r="G591" i="1"/>
  <c r="G589" i="1"/>
  <c r="G588" i="1"/>
  <c r="G564" i="1"/>
  <c r="G561" i="1"/>
  <c r="G559" i="1"/>
  <c r="G555" i="1"/>
  <c r="G553" i="1"/>
  <c r="G552" i="1"/>
  <c r="G551" i="1"/>
  <c r="G549" i="1"/>
  <c r="G548" i="1"/>
  <c r="G547" i="1"/>
  <c r="G543" i="1"/>
  <c r="G541" i="1"/>
  <c r="G540" i="1"/>
  <c r="G539" i="1"/>
  <c r="G537" i="1"/>
  <c r="G536" i="1"/>
  <c r="G529" i="1"/>
  <c r="G528" i="1"/>
  <c r="G516" i="1"/>
  <c r="G511" i="1"/>
  <c r="G504" i="1"/>
  <c r="G503" i="1"/>
  <c r="G497" i="1"/>
  <c r="G492" i="1"/>
  <c r="G467" i="1"/>
  <c r="G465" i="1"/>
  <c r="G464" i="1"/>
  <c r="G463" i="1"/>
  <c r="G460" i="1"/>
  <c r="G459" i="1"/>
  <c r="G453" i="1"/>
  <c r="G452" i="1"/>
  <c r="G451" i="1"/>
  <c r="G449" i="1"/>
  <c r="G440" i="1"/>
  <c r="G436" i="1"/>
  <c r="G425" i="1"/>
  <c r="G423" i="1"/>
  <c r="G421" i="1"/>
  <c r="G419" i="1"/>
  <c r="G399" i="1"/>
  <c r="E399" i="1"/>
  <c r="G397" i="1"/>
  <c r="E397" i="1"/>
  <c r="G387" i="1"/>
  <c r="G385" i="1"/>
  <c r="G384" i="1"/>
  <c r="E384" i="1"/>
  <c r="G383" i="1"/>
  <c r="E383" i="1"/>
  <c r="E382" i="1"/>
  <c r="G381" i="1"/>
  <c r="E381" i="1"/>
  <c r="G379" i="1"/>
  <c r="G376" i="1"/>
  <c r="G375" i="1"/>
  <c r="G373" i="1"/>
  <c r="G371" i="1"/>
  <c r="G365" i="1"/>
  <c r="G364" i="1"/>
  <c r="G363" i="1"/>
  <c r="G359" i="1"/>
  <c r="G357" i="1"/>
  <c r="G356" i="1"/>
  <c r="G355" i="1"/>
  <c r="G352" i="1"/>
  <c r="E352" i="1"/>
  <c r="G351" i="1"/>
  <c r="E351" i="1"/>
  <c r="G349" i="1"/>
  <c r="G347" i="1"/>
  <c r="E347" i="1"/>
  <c r="G345" i="1"/>
  <c r="E345" i="1"/>
  <c r="G341" i="1"/>
  <c r="E341" i="1"/>
  <c r="G339" i="1"/>
  <c r="G330" i="1"/>
  <c r="G319" i="1"/>
  <c r="G313" i="1"/>
  <c r="G312" i="1"/>
  <c r="E312" i="1"/>
  <c r="G311" i="1"/>
  <c r="E311" i="1"/>
  <c r="E310" i="1"/>
  <c r="G309" i="1"/>
  <c r="E309" i="1"/>
  <c r="G308" i="1"/>
  <c r="E308" i="1"/>
  <c r="G307" i="1"/>
  <c r="G305" i="1"/>
  <c r="E305" i="1"/>
  <c r="G273" i="1"/>
  <c r="E273" i="1"/>
  <c r="G272" i="1"/>
  <c r="E272" i="1"/>
  <c r="G271" i="1"/>
  <c r="E271" i="1"/>
  <c r="E270" i="1"/>
  <c r="G269" i="1"/>
  <c r="E269" i="1"/>
  <c r="G268" i="1"/>
  <c r="E268" i="1"/>
  <c r="G267" i="1"/>
  <c r="E267" i="1"/>
  <c r="E266" i="1"/>
  <c r="G265" i="1"/>
  <c r="E265" i="1"/>
  <c r="G264" i="1"/>
  <c r="E264" i="1"/>
  <c r="G263" i="1"/>
  <c r="E263" i="1"/>
  <c r="E262" i="1"/>
  <c r="G261" i="1"/>
  <c r="E261" i="1"/>
  <c r="G260" i="1"/>
  <c r="E260" i="1"/>
  <c r="G259" i="1"/>
  <c r="E259" i="1"/>
  <c r="E258" i="1"/>
  <c r="G257" i="1"/>
  <c r="E257" i="1"/>
  <c r="G256" i="1"/>
  <c r="E256" i="1"/>
  <c r="G255" i="1"/>
  <c r="E255" i="1"/>
  <c r="G253" i="1"/>
  <c r="E253" i="1"/>
  <c r="G252" i="1"/>
  <c r="E252" i="1"/>
  <c r="E246" i="1"/>
  <c r="G245" i="1"/>
  <c r="E245" i="1"/>
  <c r="G244" i="1"/>
  <c r="E244" i="1"/>
  <c r="G243" i="1"/>
  <c r="E243" i="1"/>
  <c r="E242" i="1"/>
  <c r="G241" i="1"/>
  <c r="E241" i="1"/>
  <c r="G240" i="1"/>
  <c r="E240" i="1"/>
  <c r="G239" i="1"/>
  <c r="E239" i="1"/>
  <c r="E238" i="1"/>
  <c r="G237" i="1"/>
  <c r="E237" i="1"/>
  <c r="G236" i="1"/>
  <c r="E236" i="1"/>
  <c r="E234" i="1"/>
  <c r="G233" i="1"/>
  <c r="E233" i="1"/>
  <c r="G232" i="1"/>
  <c r="E232" i="1"/>
  <c r="G231" i="1"/>
  <c r="E231" i="1"/>
  <c r="E230" i="1"/>
  <c r="G229" i="1"/>
  <c r="E229" i="1"/>
  <c r="G228" i="1"/>
  <c r="E228" i="1"/>
  <c r="G227" i="1"/>
  <c r="E227" i="1"/>
  <c r="E222" i="1"/>
  <c r="G221" i="1"/>
  <c r="E221" i="1"/>
  <c r="G220" i="1"/>
  <c r="E220" i="1"/>
  <c r="G219" i="1"/>
  <c r="E219" i="1"/>
  <c r="E218" i="1"/>
  <c r="G217" i="1"/>
  <c r="E217" i="1"/>
  <c r="G216" i="1"/>
  <c r="E216" i="1"/>
  <c r="G215" i="1"/>
  <c r="E215" i="1"/>
  <c r="E214" i="1"/>
  <c r="G213" i="1"/>
  <c r="E213" i="1"/>
  <c r="G212" i="1"/>
  <c r="E212" i="1"/>
  <c r="G211" i="1"/>
  <c r="E211" i="1"/>
  <c r="E210" i="1"/>
  <c r="G209" i="1"/>
  <c r="G208" i="1"/>
  <c r="E206" i="1"/>
  <c r="G205" i="1"/>
  <c r="E205" i="1"/>
  <c r="G204" i="1"/>
  <c r="E204" i="1"/>
  <c r="G203" i="1"/>
  <c r="E203" i="1"/>
  <c r="E202" i="1"/>
  <c r="G201" i="1"/>
  <c r="E201" i="1"/>
  <c r="G200" i="1"/>
  <c r="E200" i="1"/>
  <c r="G196" i="1"/>
  <c r="G188" i="1"/>
  <c r="E188" i="1"/>
  <c r="G187" i="1"/>
  <c r="E187" i="1"/>
  <c r="E186" i="1"/>
  <c r="G185" i="1"/>
  <c r="E185" i="1"/>
  <c r="G184" i="1"/>
  <c r="E184" i="1"/>
  <c r="G180" i="1"/>
  <c r="E180" i="1"/>
  <c r="G179" i="1"/>
  <c r="E179" i="1"/>
  <c r="E178" i="1"/>
  <c r="G177" i="1"/>
  <c r="E177" i="1"/>
  <c r="G176" i="1"/>
  <c r="E176" i="1"/>
  <c r="G175" i="1"/>
  <c r="E175" i="1"/>
  <c r="E174" i="1"/>
  <c r="G173" i="1"/>
  <c r="E173" i="1"/>
  <c r="G171" i="1"/>
  <c r="E171" i="1"/>
  <c r="E170" i="1"/>
  <c r="G169" i="1"/>
  <c r="E169" i="1"/>
  <c r="G168" i="1"/>
  <c r="E168" i="1"/>
  <c r="G167" i="1"/>
  <c r="E167" i="1"/>
  <c r="E166" i="1"/>
  <c r="G165" i="1"/>
  <c r="E165" i="1"/>
  <c r="G164" i="1"/>
  <c r="E164" i="1"/>
  <c r="G163" i="1"/>
  <c r="E163" i="1"/>
  <c r="E162" i="1"/>
  <c r="G161" i="1"/>
  <c r="E161" i="1"/>
  <c r="G160" i="1"/>
  <c r="E160" i="1"/>
  <c r="G159" i="1"/>
  <c r="E159" i="1"/>
  <c r="G153" i="1"/>
  <c r="G152" i="1"/>
  <c r="E152" i="1"/>
  <c r="G151" i="1"/>
  <c r="E151" i="1"/>
  <c r="E150" i="1"/>
  <c r="G149" i="1"/>
  <c r="E149" i="1"/>
  <c r="G148" i="1"/>
  <c r="E148" i="1"/>
  <c r="G147" i="1"/>
  <c r="E147" i="1"/>
  <c r="E146" i="1"/>
  <c r="G144" i="1"/>
  <c r="E144" i="1"/>
  <c r="G143" i="1"/>
  <c r="E143" i="1"/>
  <c r="E142" i="1"/>
  <c r="G141" i="1"/>
  <c r="E141" i="1"/>
  <c r="G140" i="1"/>
  <c r="E140" i="1"/>
  <c r="G139" i="1"/>
  <c r="E139" i="1"/>
  <c r="G137" i="1"/>
  <c r="E137" i="1"/>
  <c r="G136" i="1"/>
  <c r="E136" i="1"/>
  <c r="G135" i="1"/>
  <c r="E135" i="1"/>
  <c r="G133" i="1"/>
  <c r="E133" i="1"/>
  <c r="G132" i="1"/>
  <c r="E132" i="1"/>
  <c r="G131" i="1"/>
  <c r="G128" i="1"/>
  <c r="G123" i="1"/>
  <c r="G119" i="1"/>
  <c r="G115" i="1"/>
  <c r="E115" i="1"/>
  <c r="E114" i="1"/>
  <c r="G113" i="1"/>
  <c r="E113" i="1"/>
  <c r="G112" i="1"/>
  <c r="E112" i="1"/>
  <c r="G111" i="1"/>
  <c r="E111" i="1"/>
  <c r="E110" i="1"/>
  <c r="G109" i="1"/>
  <c r="E109" i="1"/>
  <c r="G108" i="1"/>
  <c r="E108" i="1"/>
  <c r="G104" i="1"/>
  <c r="E104" i="1"/>
  <c r="G103" i="1"/>
  <c r="E103" i="1"/>
  <c r="E102" i="1"/>
  <c r="D101" i="1"/>
  <c r="G100" i="1"/>
  <c r="E100" i="1"/>
  <c r="G99" i="1"/>
  <c r="E99" i="1"/>
  <c r="E98" i="1"/>
  <c r="G97" i="1"/>
  <c r="E97" i="1"/>
  <c r="G96" i="1"/>
  <c r="E96" i="1"/>
  <c r="D95" i="1"/>
  <c r="D94" i="1"/>
  <c r="G93" i="1"/>
  <c r="E93" i="1"/>
  <c r="G92" i="1"/>
  <c r="E92" i="1"/>
  <c r="G91" i="1"/>
  <c r="E91" i="1"/>
  <c r="E90" i="1"/>
  <c r="G89" i="1"/>
  <c r="E89" i="1"/>
  <c r="G88" i="1"/>
  <c r="E88" i="1"/>
  <c r="G87" i="1"/>
  <c r="E87" i="1"/>
  <c r="E86" i="1"/>
  <c r="G85" i="1"/>
  <c r="E85" i="1"/>
  <c r="G84" i="1"/>
  <c r="E84" i="1"/>
  <c r="G83" i="1"/>
  <c r="E83" i="1"/>
  <c r="E82" i="1"/>
  <c r="G81" i="1"/>
  <c r="E81" i="1"/>
  <c r="G80" i="1"/>
  <c r="E80" i="1"/>
  <c r="D79" i="1"/>
  <c r="F79" i="1" s="1"/>
  <c r="G79" i="1" s="1"/>
  <c r="D78" i="1"/>
  <c r="D77" i="1"/>
  <c r="G76" i="1"/>
  <c r="E76" i="1"/>
  <c r="G75" i="1"/>
  <c r="E75" i="1"/>
  <c r="E74" i="1"/>
  <c r="G73" i="1"/>
  <c r="E73" i="1"/>
  <c r="G72" i="1"/>
  <c r="E72" i="1"/>
  <c r="G71" i="1"/>
  <c r="E71" i="1"/>
  <c r="E70" i="1"/>
  <c r="G69" i="1"/>
  <c r="E69" i="1"/>
  <c r="G68" i="1"/>
  <c r="E68" i="1"/>
  <c r="G67" i="1"/>
  <c r="E67" i="1"/>
  <c r="E66" i="1"/>
  <c r="G65" i="1"/>
  <c r="E65" i="1"/>
  <c r="G64" i="1"/>
  <c r="E64" i="1"/>
  <c r="G63" i="1"/>
  <c r="E63" i="1"/>
  <c r="D62" i="1"/>
  <c r="E62" i="1" s="1"/>
  <c r="G61" i="1"/>
  <c r="E61" i="1"/>
  <c r="G60" i="1"/>
  <c r="E60" i="1"/>
  <c r="G59" i="1"/>
  <c r="E59" i="1"/>
  <c r="E58" i="1"/>
  <c r="G57" i="1"/>
  <c r="E57" i="1"/>
  <c r="G56" i="1"/>
  <c r="E56" i="1"/>
  <c r="G55" i="1"/>
  <c r="E55" i="1"/>
  <c r="E54" i="1"/>
  <c r="D53" i="1"/>
  <c r="G52" i="1"/>
  <c r="E52" i="1"/>
  <c r="G51" i="1"/>
  <c r="E51" i="1"/>
  <c r="E50" i="1"/>
  <c r="G49" i="1"/>
  <c r="E49" i="1"/>
  <c r="G48" i="1"/>
  <c r="E48" i="1"/>
  <c r="D47" i="1"/>
  <c r="D46" i="1"/>
  <c r="D45" i="1"/>
  <c r="F45" i="1" s="1"/>
  <c r="G45" i="1" s="1"/>
  <c r="G44" i="1"/>
  <c r="E44" i="1"/>
  <c r="D44" i="1"/>
  <c r="F44" i="1" s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D24" i="1"/>
  <c r="D23" i="1"/>
  <c r="G22" i="1"/>
  <c r="E22" i="1"/>
  <c r="G21" i="1"/>
  <c r="E21" i="1"/>
  <c r="G20" i="1"/>
  <c r="E20" i="1"/>
  <c r="D19" i="1"/>
  <c r="D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D7" i="1"/>
  <c r="D6" i="1"/>
  <c r="D5" i="1"/>
  <c r="G4" i="1"/>
  <c r="E4" i="1"/>
  <c r="G3" i="1"/>
  <c r="E3" i="1"/>
  <c r="D2" i="1"/>
  <c r="E123" i="1" l="1"/>
  <c r="E346" i="1"/>
  <c r="F1321" i="1"/>
  <c r="G1321" i="1" s="1"/>
  <c r="F1305" i="1"/>
  <c r="G1305" i="1" s="1"/>
  <c r="F1241" i="1"/>
  <c r="G1241" i="1" s="1"/>
  <c r="F1185" i="1"/>
  <c r="G1185" i="1" s="1"/>
  <c r="F1105" i="1"/>
  <c r="G1105" i="1" s="1"/>
  <c r="F1084" i="1"/>
  <c r="G1084" i="1" s="1"/>
  <c r="F1017" i="1"/>
  <c r="G1017" i="1" s="1"/>
  <c r="F993" i="1"/>
  <c r="G993" i="1" s="1"/>
  <c r="F973" i="1"/>
  <c r="G973" i="1" s="1"/>
  <c r="F945" i="1"/>
  <c r="G945" i="1" s="1"/>
  <c r="F796" i="1"/>
  <c r="G796" i="1" s="1"/>
  <c r="F752" i="1"/>
  <c r="G752" i="1" s="1"/>
  <c r="F689" i="1"/>
  <c r="G689" i="1" s="1"/>
  <c r="F676" i="1"/>
  <c r="G676" i="1" s="1"/>
  <c r="F668" i="1"/>
  <c r="G668" i="1" s="1"/>
  <c r="F610" i="1"/>
  <c r="G610" i="1" s="1"/>
  <c r="F494" i="1"/>
  <c r="G494" i="1" s="1"/>
  <c r="F442" i="1"/>
  <c r="G442" i="1" s="1"/>
  <c r="F306" i="1"/>
  <c r="G306" i="1" s="1"/>
  <c r="E119" i="1"/>
  <c r="E349" i="1"/>
  <c r="E379" i="1"/>
  <c r="E504" i="1"/>
  <c r="F1221" i="1"/>
  <c r="G1221" i="1" s="1"/>
  <c r="F1201" i="1"/>
  <c r="G1201" i="1" s="1"/>
  <c r="F1184" i="1"/>
  <c r="G1184" i="1" s="1"/>
  <c r="F1089" i="1"/>
  <c r="G1089" i="1" s="1"/>
  <c r="F1068" i="1"/>
  <c r="G1068" i="1" s="1"/>
  <c r="F1057" i="1"/>
  <c r="G1057" i="1" s="1"/>
  <c r="F1040" i="1"/>
  <c r="G1040" i="1" s="1"/>
  <c r="F992" i="1"/>
  <c r="G992" i="1" s="1"/>
  <c r="F964" i="1"/>
  <c r="G964" i="1" s="1"/>
  <c r="F825" i="1"/>
  <c r="G825" i="1" s="1"/>
  <c r="F789" i="1"/>
  <c r="G789" i="1" s="1"/>
  <c r="F785" i="1"/>
  <c r="G785" i="1" s="1"/>
  <c r="F673" i="1"/>
  <c r="G673" i="1" s="1"/>
  <c r="F570" i="1"/>
  <c r="G570" i="1" s="1"/>
  <c r="F546" i="1"/>
  <c r="G546" i="1" s="1"/>
  <c r="F526" i="1"/>
  <c r="G526" i="1" s="1"/>
  <c r="F418" i="1"/>
  <c r="G418" i="1" s="1"/>
  <c r="F318" i="1"/>
  <c r="G318" i="1" s="1"/>
  <c r="E626" i="1"/>
  <c r="E618" i="1"/>
  <c r="F1325" i="1"/>
  <c r="G1325" i="1" s="1"/>
  <c r="F1317" i="1"/>
  <c r="G1317" i="1" s="1"/>
  <c r="F1200" i="1"/>
  <c r="G1200" i="1" s="1"/>
  <c r="F1169" i="1"/>
  <c r="G1169" i="1" s="1"/>
  <c r="F1100" i="1"/>
  <c r="G1100" i="1" s="1"/>
  <c r="F1088" i="1"/>
  <c r="G1088" i="1" s="1"/>
  <c r="F1076" i="1"/>
  <c r="G1076" i="1" s="1"/>
  <c r="F1061" i="1"/>
  <c r="G1061" i="1" s="1"/>
  <c r="F1056" i="1"/>
  <c r="G1056" i="1" s="1"/>
  <c r="F1020" i="1"/>
  <c r="G1020" i="1" s="1"/>
  <c r="F969" i="1"/>
  <c r="G969" i="1" s="1"/>
  <c r="F788" i="1"/>
  <c r="G788" i="1" s="1"/>
  <c r="F784" i="1"/>
  <c r="G784" i="1" s="1"/>
  <c r="F780" i="1"/>
  <c r="G780" i="1" s="1"/>
  <c r="F768" i="1"/>
  <c r="G768" i="1" s="1"/>
  <c r="F705" i="1"/>
  <c r="G705" i="1" s="1"/>
  <c r="F672" i="1"/>
  <c r="G672" i="1" s="1"/>
  <c r="F665" i="1"/>
  <c r="G665" i="1" s="1"/>
  <c r="F630" i="1"/>
  <c r="G630" i="1" s="1"/>
  <c r="F566" i="1"/>
  <c r="G566" i="1" s="1"/>
  <c r="F534" i="1"/>
  <c r="G534" i="1" s="1"/>
  <c r="F486" i="1"/>
  <c r="G486" i="1" s="1"/>
  <c r="F422" i="1"/>
  <c r="G422" i="1" s="1"/>
  <c r="F414" i="1"/>
  <c r="G414" i="1" s="1"/>
  <c r="F394" i="1"/>
  <c r="G394" i="1" s="1"/>
  <c r="F378" i="1"/>
  <c r="G378" i="1" s="1"/>
  <c r="F350" i="1"/>
  <c r="G350" i="1" s="1"/>
  <c r="E128" i="1"/>
  <c r="E196" i="1"/>
  <c r="E339" i="1"/>
  <c r="E1294" i="1"/>
  <c r="F1324" i="1"/>
  <c r="G1324" i="1" s="1"/>
  <c r="F1224" i="1"/>
  <c r="G1224" i="1" s="1"/>
  <c r="F1181" i="1"/>
  <c r="G1181" i="1" s="1"/>
  <c r="F1168" i="1"/>
  <c r="G1168" i="1" s="1"/>
  <c r="F1085" i="1"/>
  <c r="G1085" i="1" s="1"/>
  <c r="F988" i="1"/>
  <c r="G988" i="1" s="1"/>
  <c r="F968" i="1"/>
  <c r="G968" i="1" s="1"/>
  <c r="F828" i="1"/>
  <c r="G828" i="1" s="1"/>
  <c r="F669" i="1"/>
  <c r="G669" i="1" s="1"/>
  <c r="F664" i="1"/>
  <c r="G664" i="1" s="1"/>
  <c r="F657" i="1"/>
  <c r="G657" i="1" s="1"/>
  <c r="F482" i="1"/>
  <c r="G482" i="1" s="1"/>
  <c r="F446" i="1"/>
  <c r="G446" i="1" s="1"/>
  <c r="F402" i="1"/>
  <c r="G402" i="1" s="1"/>
  <c r="F390" i="1"/>
  <c r="G390" i="1" s="1"/>
  <c r="F358" i="1"/>
  <c r="G358" i="1" s="1"/>
  <c r="F326" i="1"/>
  <c r="G326" i="1" s="1"/>
  <c r="F250" i="1"/>
  <c r="G250" i="1" s="1"/>
  <c r="F226" i="1"/>
  <c r="G226" i="1" s="1"/>
  <c r="E105" i="1"/>
  <c r="F105" i="1"/>
  <c r="G105" i="1" s="1"/>
  <c r="E129" i="1"/>
  <c r="F129" i="1"/>
  <c r="G129" i="1" s="1"/>
  <c r="E117" i="1"/>
  <c r="F117" i="1"/>
  <c r="G117" i="1" s="1"/>
  <c r="E198" i="1"/>
  <c r="F198" i="1"/>
  <c r="G198" i="1" s="1"/>
  <c r="E194" i="1"/>
  <c r="F194" i="1"/>
  <c r="G194" i="1" s="1"/>
  <c r="E190" i="1"/>
  <c r="F190" i="1"/>
  <c r="G190" i="1" s="1"/>
  <c r="E225" i="1"/>
  <c r="F225" i="1"/>
  <c r="G225" i="1" s="1"/>
  <c r="E251" i="1"/>
  <c r="F251" i="1"/>
  <c r="G251" i="1" s="1"/>
  <c r="E254" i="1"/>
  <c r="F254" i="1"/>
  <c r="G254" i="1" s="1"/>
  <c r="F298" i="1"/>
  <c r="G298" i="1" s="1"/>
  <c r="E298" i="1"/>
  <c r="E294" i="1"/>
  <c r="F294" i="1"/>
  <c r="G294" i="1" s="1"/>
  <c r="F286" i="1"/>
  <c r="G286" i="1" s="1"/>
  <c r="E286" i="1"/>
  <c r="E302" i="1"/>
  <c r="E360" i="1"/>
  <c r="F360" i="1"/>
  <c r="G360" i="1" s="1"/>
  <c r="E367" i="1"/>
  <c r="F367" i="1"/>
  <c r="G367" i="1" s="1"/>
  <c r="E372" i="1"/>
  <c r="F372" i="1"/>
  <c r="G372" i="1" s="1"/>
  <c r="F278" i="1"/>
  <c r="G278" i="1" s="1"/>
  <c r="F62" i="1"/>
  <c r="G62" i="1" s="1"/>
  <c r="E5" i="1"/>
  <c r="F5" i="1"/>
  <c r="G5" i="1" s="1"/>
  <c r="E19" i="1"/>
  <c r="F19" i="1"/>
  <c r="G19" i="1" s="1"/>
  <c r="E23" i="1"/>
  <c r="F23" i="1"/>
  <c r="G23" i="1" s="1"/>
  <c r="E46" i="1"/>
  <c r="F46" i="1"/>
  <c r="G46" i="1" s="1"/>
  <c r="E53" i="1"/>
  <c r="F53" i="1"/>
  <c r="G53" i="1" s="1"/>
  <c r="E78" i="1"/>
  <c r="F78" i="1"/>
  <c r="G78" i="1" s="1"/>
  <c r="E121" i="1"/>
  <c r="F121" i="1"/>
  <c r="G121" i="1" s="1"/>
  <c r="E101" i="1"/>
  <c r="F101" i="1"/>
  <c r="G101" i="1" s="1"/>
  <c r="E125" i="1"/>
  <c r="F125" i="1"/>
  <c r="G125" i="1" s="1"/>
  <c r="E94" i="1"/>
  <c r="F94" i="1"/>
  <c r="G94" i="1" s="1"/>
  <c r="E138" i="1"/>
  <c r="F138" i="1"/>
  <c r="G138" i="1" s="1"/>
  <c r="E157" i="1"/>
  <c r="F157" i="1"/>
  <c r="G157" i="1" s="1"/>
  <c r="E182" i="1"/>
  <c r="F182" i="1"/>
  <c r="G182" i="1" s="1"/>
  <c r="E197" i="1"/>
  <c r="F197" i="1"/>
  <c r="G197" i="1" s="1"/>
  <c r="E224" i="1"/>
  <c r="F224" i="1"/>
  <c r="G224" i="1" s="1"/>
  <c r="E282" i="1"/>
  <c r="E348" i="1"/>
  <c r="F348" i="1"/>
  <c r="G348" i="1" s="1"/>
  <c r="E361" i="1"/>
  <c r="F361" i="1"/>
  <c r="G361" i="1" s="1"/>
  <c r="E368" i="1"/>
  <c r="F368" i="1"/>
  <c r="G368" i="1" s="1"/>
  <c r="F505" i="1"/>
  <c r="G505" i="1" s="1"/>
  <c r="E505" i="1"/>
  <c r="F342" i="1"/>
  <c r="G342" i="1" s="1"/>
  <c r="E2" i="1"/>
  <c r="F2" i="1"/>
  <c r="G2" i="1" s="1"/>
  <c r="E6" i="1"/>
  <c r="F6" i="1"/>
  <c r="G6" i="1" s="1"/>
  <c r="E18" i="1"/>
  <c r="F18" i="1"/>
  <c r="G18" i="1" s="1"/>
  <c r="E24" i="1"/>
  <c r="F24" i="1"/>
  <c r="G24" i="1" s="1"/>
  <c r="E45" i="1"/>
  <c r="E77" i="1"/>
  <c r="F77" i="1"/>
  <c r="G77" i="1" s="1"/>
  <c r="E79" i="1"/>
  <c r="E95" i="1"/>
  <c r="F95" i="1"/>
  <c r="G95" i="1" s="1"/>
  <c r="F116" i="1"/>
  <c r="G116" i="1" s="1"/>
  <c r="E116" i="1"/>
  <c r="E145" i="1"/>
  <c r="F145" i="1"/>
  <c r="G145" i="1" s="1"/>
  <c r="E156" i="1"/>
  <c r="F156" i="1"/>
  <c r="G156" i="1" s="1"/>
  <c r="F172" i="1"/>
  <c r="G172" i="1" s="1"/>
  <c r="E172" i="1"/>
  <c r="E7" i="1"/>
  <c r="F7" i="1"/>
  <c r="G7" i="1" s="1"/>
  <c r="E1320" i="1"/>
  <c r="F1320" i="1"/>
  <c r="G1320" i="1" s="1"/>
  <c r="E183" i="1"/>
  <c r="F183" i="1"/>
  <c r="G183" i="1" s="1"/>
  <c r="E47" i="1"/>
  <c r="F47" i="1"/>
  <c r="G47" i="1" s="1"/>
  <c r="E193" i="1"/>
  <c r="F193" i="1"/>
  <c r="G193" i="1" s="1"/>
  <c r="E1327" i="1"/>
  <c r="F1327" i="1"/>
  <c r="G1327" i="1" s="1"/>
  <c r="E130" i="1"/>
  <c r="F130" i="1"/>
  <c r="G130" i="1" s="1"/>
  <c r="E126" i="1"/>
  <c r="F126" i="1"/>
  <c r="G126" i="1" s="1"/>
  <c r="E122" i="1"/>
  <c r="F122" i="1"/>
  <c r="G122" i="1" s="1"/>
  <c r="E118" i="1"/>
  <c r="F118" i="1"/>
  <c r="G118" i="1" s="1"/>
  <c r="E247" i="1"/>
  <c r="F247" i="1"/>
  <c r="G247" i="1" s="1"/>
  <c r="E248" i="1"/>
  <c r="F248" i="1"/>
  <c r="G248" i="1" s="1"/>
  <c r="E303" i="1"/>
  <c r="F303" i="1"/>
  <c r="G303" i="1" s="1"/>
  <c r="E299" i="1"/>
  <c r="F299" i="1"/>
  <c r="G299" i="1" s="1"/>
  <c r="E295" i="1"/>
  <c r="F295" i="1"/>
  <c r="G295" i="1" s="1"/>
  <c r="F290" i="1"/>
  <c r="G290" i="1" s="1"/>
  <c r="E106" i="1"/>
  <c r="F106" i="1"/>
  <c r="G106" i="1" s="1"/>
  <c r="E107" i="1"/>
  <c r="F107" i="1"/>
  <c r="G107" i="1" s="1"/>
  <c r="E124" i="1"/>
  <c r="F124" i="1"/>
  <c r="G124" i="1" s="1"/>
  <c r="E120" i="1"/>
  <c r="F120" i="1"/>
  <c r="G120" i="1" s="1"/>
  <c r="E131" i="1"/>
  <c r="E155" i="1"/>
  <c r="F155" i="1"/>
  <c r="G155" i="1" s="1"/>
  <c r="E189" i="1"/>
  <c r="F189" i="1"/>
  <c r="G189" i="1" s="1"/>
  <c r="E192" i="1"/>
  <c r="F192" i="1"/>
  <c r="G192" i="1" s="1"/>
  <c r="E207" i="1"/>
  <c r="F207" i="1"/>
  <c r="G207" i="1" s="1"/>
  <c r="E223" i="1"/>
  <c r="F223" i="1"/>
  <c r="G223" i="1" s="1"/>
  <c r="E301" i="1"/>
  <c r="F301" i="1"/>
  <c r="G301" i="1" s="1"/>
  <c r="E297" i="1"/>
  <c r="F297" i="1"/>
  <c r="G297" i="1" s="1"/>
  <c r="E293" i="1"/>
  <c r="F293" i="1"/>
  <c r="G293" i="1" s="1"/>
  <c r="E289" i="1"/>
  <c r="F289" i="1"/>
  <c r="G289" i="1" s="1"/>
  <c r="E285" i="1"/>
  <c r="F285" i="1"/>
  <c r="G285" i="1" s="1"/>
  <c r="E281" i="1"/>
  <c r="F281" i="1"/>
  <c r="G281" i="1" s="1"/>
  <c r="E277" i="1"/>
  <c r="F277" i="1"/>
  <c r="G277" i="1" s="1"/>
  <c r="E315" i="1"/>
  <c r="F315" i="1"/>
  <c r="G315" i="1" s="1"/>
  <c r="E328" i="1"/>
  <c r="F328" i="1"/>
  <c r="G328" i="1" s="1"/>
  <c r="E324" i="1"/>
  <c r="F324" i="1"/>
  <c r="G324" i="1" s="1"/>
  <c r="E331" i="1"/>
  <c r="F331" i="1"/>
  <c r="G331" i="1" s="1"/>
  <c r="E335" i="1"/>
  <c r="F335" i="1"/>
  <c r="G335" i="1" s="1"/>
  <c r="E313" i="1"/>
  <c r="F344" i="1"/>
  <c r="G344" i="1" s="1"/>
  <c r="E344" i="1"/>
  <c r="E376" i="1"/>
  <c r="E392" i="1"/>
  <c r="F392" i="1"/>
  <c r="G392" i="1" s="1"/>
  <c r="E395" i="1"/>
  <c r="F395" i="1"/>
  <c r="G395" i="1" s="1"/>
  <c r="E417" i="1"/>
  <c r="F417" i="1"/>
  <c r="G417" i="1" s="1"/>
  <c r="E413" i="1"/>
  <c r="F413" i="1"/>
  <c r="G413" i="1" s="1"/>
  <c r="E409" i="1"/>
  <c r="F409" i="1"/>
  <c r="G409" i="1" s="1"/>
  <c r="E405" i="1"/>
  <c r="F405" i="1"/>
  <c r="G405" i="1" s="1"/>
  <c r="E401" i="1"/>
  <c r="F401" i="1"/>
  <c r="G401" i="1" s="1"/>
  <c r="E1323" i="1"/>
  <c r="F1323" i="1"/>
  <c r="G1323" i="1" s="1"/>
  <c r="E1318" i="1"/>
  <c r="F1318" i="1"/>
  <c r="G1318" i="1" s="1"/>
  <c r="E1302" i="1"/>
  <c r="F1302" i="1"/>
  <c r="G1302" i="1" s="1"/>
  <c r="E1286" i="1"/>
  <c r="F1286" i="1"/>
  <c r="G1286" i="1" s="1"/>
  <c r="E1150" i="1"/>
  <c r="F1150" i="1"/>
  <c r="G1150" i="1" s="1"/>
  <c r="E1062" i="1"/>
  <c r="F1062" i="1"/>
  <c r="G1062" i="1" s="1"/>
  <c r="E1058" i="1"/>
  <c r="F1058" i="1"/>
  <c r="G1058" i="1" s="1"/>
  <c r="E1042" i="1"/>
  <c r="F1042" i="1"/>
  <c r="G1042" i="1" s="1"/>
  <c r="E1031" i="1"/>
  <c r="F1031" i="1"/>
  <c r="G1031" i="1" s="1"/>
  <c r="E1011" i="1"/>
  <c r="F1011" i="1"/>
  <c r="G1011" i="1" s="1"/>
  <c r="E990" i="1"/>
  <c r="F990" i="1"/>
  <c r="G990" i="1" s="1"/>
  <c r="E986" i="1"/>
  <c r="F986" i="1"/>
  <c r="G986" i="1" s="1"/>
  <c r="E966" i="1"/>
  <c r="F966" i="1"/>
  <c r="G966" i="1" s="1"/>
  <c r="E970" i="1"/>
  <c r="F970" i="1"/>
  <c r="G970" i="1" s="1"/>
  <c r="E870" i="1"/>
  <c r="F870" i="1"/>
  <c r="G870" i="1" s="1"/>
  <c r="E826" i="1"/>
  <c r="F826" i="1"/>
  <c r="G826" i="1" s="1"/>
  <c r="E791" i="1"/>
  <c r="F791" i="1"/>
  <c r="G791" i="1" s="1"/>
  <c r="E706" i="1"/>
  <c r="F706" i="1"/>
  <c r="G706" i="1" s="1"/>
  <c r="E686" i="1"/>
  <c r="F686" i="1"/>
  <c r="G686" i="1" s="1"/>
  <c r="E670" i="1"/>
  <c r="F670" i="1"/>
  <c r="G670" i="1" s="1"/>
  <c r="E674" i="1"/>
  <c r="F674" i="1"/>
  <c r="G674" i="1" s="1"/>
  <c r="E655" i="1"/>
  <c r="F655" i="1"/>
  <c r="G655" i="1" s="1"/>
  <c r="E645" i="1"/>
  <c r="F645" i="1"/>
  <c r="G645" i="1" s="1"/>
  <c r="E615" i="1"/>
  <c r="F615" i="1"/>
  <c r="G615" i="1" s="1"/>
  <c r="E619" i="1"/>
  <c r="F619" i="1"/>
  <c r="G619" i="1" s="1"/>
  <c r="E601" i="1"/>
  <c r="F601" i="1"/>
  <c r="G601" i="1" s="1"/>
  <c r="E605" i="1"/>
  <c r="F605" i="1"/>
  <c r="G605" i="1" s="1"/>
  <c r="E609" i="1"/>
  <c r="F609" i="1"/>
  <c r="G609" i="1" s="1"/>
  <c r="E587" i="1"/>
  <c r="F587" i="1"/>
  <c r="G587" i="1" s="1"/>
  <c r="E583" i="1"/>
  <c r="F583" i="1"/>
  <c r="G583" i="1" s="1"/>
  <c r="E579" i="1"/>
  <c r="F579" i="1"/>
  <c r="G579" i="1" s="1"/>
  <c r="E575" i="1"/>
  <c r="F575" i="1"/>
  <c r="G575" i="1" s="1"/>
  <c r="E571" i="1"/>
  <c r="F571" i="1"/>
  <c r="G571" i="1" s="1"/>
  <c r="E567" i="1"/>
  <c r="F567" i="1"/>
  <c r="G567" i="1" s="1"/>
  <c r="E557" i="1"/>
  <c r="F557" i="1"/>
  <c r="G557" i="1" s="1"/>
  <c r="E533" i="1"/>
  <c r="F533" i="1"/>
  <c r="G533" i="1" s="1"/>
  <c r="E518" i="1"/>
  <c r="F518" i="1"/>
  <c r="G518" i="1" s="1"/>
  <c r="E522" i="1"/>
  <c r="F522" i="1"/>
  <c r="G522" i="1" s="1"/>
  <c r="E509" i="1"/>
  <c r="F509" i="1"/>
  <c r="G509" i="1" s="1"/>
  <c r="E515" i="1"/>
  <c r="F515" i="1"/>
  <c r="G515" i="1" s="1"/>
  <c r="E489" i="1"/>
  <c r="F489" i="1"/>
  <c r="G489" i="1" s="1"/>
  <c r="E485" i="1"/>
  <c r="F485" i="1"/>
  <c r="G485" i="1" s="1"/>
  <c r="E481" i="1"/>
  <c r="F481" i="1"/>
  <c r="G481" i="1" s="1"/>
  <c r="E477" i="1"/>
  <c r="F477" i="1"/>
  <c r="G477" i="1" s="1"/>
  <c r="E473" i="1"/>
  <c r="F473" i="1"/>
  <c r="G473" i="1" s="1"/>
  <c r="E495" i="1"/>
  <c r="F495" i="1"/>
  <c r="G495" i="1" s="1"/>
  <c r="E501" i="1"/>
  <c r="F501" i="1"/>
  <c r="G501" i="1" s="1"/>
  <c r="E469" i="1"/>
  <c r="F469" i="1"/>
  <c r="G469" i="1" s="1"/>
  <c r="E456" i="1"/>
  <c r="F456" i="1"/>
  <c r="G456" i="1" s="1"/>
  <c r="E443" i="1"/>
  <c r="F443" i="1"/>
  <c r="G443" i="1" s="1"/>
  <c r="E447" i="1"/>
  <c r="F447" i="1"/>
  <c r="G447" i="1" s="1"/>
  <c r="E435" i="1"/>
  <c r="F435" i="1"/>
  <c r="G435" i="1" s="1"/>
  <c r="E427" i="1"/>
  <c r="F427" i="1"/>
  <c r="G427" i="1" s="1"/>
  <c r="E431" i="1"/>
  <c r="F431" i="1"/>
  <c r="G431" i="1" s="1"/>
  <c r="F1300" i="1"/>
  <c r="G1300" i="1" s="1"/>
  <c r="F1265" i="1"/>
  <c r="G1265" i="1" s="1"/>
  <c r="F1188" i="1"/>
  <c r="G1188" i="1" s="1"/>
  <c r="F1104" i="1"/>
  <c r="G1104" i="1" s="1"/>
  <c r="F1049" i="1"/>
  <c r="G1049" i="1" s="1"/>
  <c r="F1028" i="1"/>
  <c r="G1028" i="1" s="1"/>
  <c r="F773" i="1"/>
  <c r="G773" i="1" s="1"/>
  <c r="F769" i="1"/>
  <c r="G769" i="1" s="1"/>
  <c r="F586" i="1"/>
  <c r="G586" i="1" s="1"/>
  <c r="F314" i="1"/>
  <c r="G314" i="1" s="1"/>
  <c r="F274" i="1"/>
  <c r="G274" i="1" s="1"/>
  <c r="F158" i="1"/>
  <c r="G158" i="1" s="1"/>
  <c r="E127" i="1"/>
  <c r="F127" i="1"/>
  <c r="G127" i="1" s="1"/>
  <c r="E134" i="1"/>
  <c r="F134" i="1"/>
  <c r="G134" i="1" s="1"/>
  <c r="E181" i="1"/>
  <c r="F181" i="1"/>
  <c r="G181" i="1" s="1"/>
  <c r="E199" i="1"/>
  <c r="F199" i="1"/>
  <c r="G199" i="1" s="1"/>
  <c r="E195" i="1"/>
  <c r="F195" i="1"/>
  <c r="G195" i="1" s="1"/>
  <c r="E191" i="1"/>
  <c r="F191" i="1"/>
  <c r="G191" i="1" s="1"/>
  <c r="E235" i="1"/>
  <c r="F235" i="1"/>
  <c r="G235" i="1" s="1"/>
  <c r="E249" i="1"/>
  <c r="F249" i="1"/>
  <c r="G249" i="1" s="1"/>
  <c r="E304" i="1"/>
  <c r="F304" i="1"/>
  <c r="G304" i="1" s="1"/>
  <c r="E300" i="1"/>
  <c r="F300" i="1"/>
  <c r="G300" i="1" s="1"/>
  <c r="F327" i="1"/>
  <c r="G327" i="1" s="1"/>
  <c r="E327" i="1"/>
  <c r="E323" i="1"/>
  <c r="F323" i="1"/>
  <c r="G323" i="1" s="1"/>
  <c r="E338" i="1"/>
  <c r="F338" i="1"/>
  <c r="G338" i="1" s="1"/>
  <c r="E334" i="1"/>
  <c r="F334" i="1"/>
  <c r="G334" i="1" s="1"/>
  <c r="F377" i="1"/>
  <c r="G377" i="1" s="1"/>
  <c r="E377" i="1"/>
  <c r="E391" i="1"/>
  <c r="F391" i="1"/>
  <c r="G391" i="1" s="1"/>
  <c r="E396" i="1"/>
  <c r="F396" i="1"/>
  <c r="G396" i="1" s="1"/>
  <c r="E416" i="1"/>
  <c r="F416" i="1"/>
  <c r="G416" i="1" s="1"/>
  <c r="E412" i="1"/>
  <c r="F412" i="1"/>
  <c r="G412" i="1" s="1"/>
  <c r="E408" i="1"/>
  <c r="F408" i="1"/>
  <c r="G408" i="1" s="1"/>
  <c r="E404" i="1"/>
  <c r="F404" i="1"/>
  <c r="G404" i="1" s="1"/>
  <c r="E1326" i="1"/>
  <c r="F1326" i="1"/>
  <c r="G1326" i="1" s="1"/>
  <c r="F1322" i="1"/>
  <c r="G1322" i="1" s="1"/>
  <c r="E1322" i="1"/>
  <c r="E1311" i="1"/>
  <c r="F1311" i="1"/>
  <c r="G1311" i="1" s="1"/>
  <c r="E1235" i="1"/>
  <c r="F1235" i="1"/>
  <c r="G1235" i="1" s="1"/>
  <c r="E1226" i="1"/>
  <c r="F1226" i="1"/>
  <c r="G1226" i="1" s="1"/>
  <c r="E1182" i="1"/>
  <c r="F1182" i="1"/>
  <c r="G1182" i="1" s="1"/>
  <c r="E1151" i="1"/>
  <c r="F1151" i="1"/>
  <c r="G1151" i="1" s="1"/>
  <c r="F1082" i="1"/>
  <c r="G1082" i="1" s="1"/>
  <c r="E1082" i="1"/>
  <c r="E1086" i="1"/>
  <c r="F1086" i="1"/>
  <c r="G1086" i="1" s="1"/>
  <c r="E1090" i="1"/>
  <c r="F1090" i="1"/>
  <c r="G1090" i="1" s="1"/>
  <c r="E1055" i="1"/>
  <c r="F1055" i="1"/>
  <c r="G1055" i="1" s="1"/>
  <c r="E1039" i="1"/>
  <c r="F1039" i="1"/>
  <c r="G1039" i="1" s="1"/>
  <c r="E991" i="1"/>
  <c r="F991" i="1"/>
  <c r="G991" i="1" s="1"/>
  <c r="E987" i="1"/>
  <c r="F987" i="1"/>
  <c r="G987" i="1" s="1"/>
  <c r="E967" i="1"/>
  <c r="F967" i="1"/>
  <c r="G967" i="1" s="1"/>
  <c r="E971" i="1"/>
  <c r="F971" i="1"/>
  <c r="G971" i="1" s="1"/>
  <c r="E834" i="1"/>
  <c r="F834" i="1"/>
  <c r="G834" i="1" s="1"/>
  <c r="E810" i="1"/>
  <c r="F810" i="1"/>
  <c r="G810" i="1" s="1"/>
  <c r="E795" i="1"/>
  <c r="F795" i="1"/>
  <c r="G795" i="1" s="1"/>
  <c r="E774" i="1"/>
  <c r="F774" i="1"/>
  <c r="G774" i="1" s="1"/>
  <c r="E703" i="1"/>
  <c r="F703" i="1"/>
  <c r="G703" i="1" s="1"/>
  <c r="E662" i="1"/>
  <c r="F662" i="1"/>
  <c r="G662" i="1" s="1"/>
  <c r="E667" i="1"/>
  <c r="F667" i="1"/>
  <c r="G667" i="1" s="1"/>
  <c r="E671" i="1"/>
  <c r="F671" i="1"/>
  <c r="G671" i="1" s="1"/>
  <c r="E675" i="1"/>
  <c r="F675" i="1"/>
  <c r="G675" i="1" s="1"/>
  <c r="E643" i="1"/>
  <c r="F643" i="1"/>
  <c r="G643" i="1" s="1"/>
  <c r="E627" i="1"/>
  <c r="F627" i="1"/>
  <c r="G627" i="1" s="1"/>
  <c r="E631" i="1"/>
  <c r="F631" i="1"/>
  <c r="G631" i="1" s="1"/>
  <c r="E616" i="1"/>
  <c r="F616" i="1"/>
  <c r="G616" i="1" s="1"/>
  <c r="E620" i="1"/>
  <c r="F620" i="1"/>
  <c r="G620" i="1" s="1"/>
  <c r="E602" i="1"/>
  <c r="F602" i="1"/>
  <c r="G602" i="1" s="1"/>
  <c r="E606" i="1"/>
  <c r="F606" i="1"/>
  <c r="G606" i="1" s="1"/>
  <c r="E574" i="1"/>
  <c r="F574" i="1"/>
  <c r="G574" i="1" s="1"/>
  <c r="E560" i="1"/>
  <c r="F560" i="1"/>
  <c r="G560" i="1" s="1"/>
  <c r="E530" i="1"/>
  <c r="F530" i="1"/>
  <c r="G530" i="1" s="1"/>
  <c r="E519" i="1"/>
  <c r="F519" i="1"/>
  <c r="G519" i="1" s="1"/>
  <c r="E523" i="1"/>
  <c r="F523" i="1"/>
  <c r="G523" i="1" s="1"/>
  <c r="E527" i="1"/>
  <c r="F527" i="1"/>
  <c r="G527" i="1" s="1"/>
  <c r="E471" i="1"/>
  <c r="F471" i="1"/>
  <c r="G471" i="1" s="1"/>
  <c r="E488" i="1"/>
  <c r="F488" i="1"/>
  <c r="G488" i="1" s="1"/>
  <c r="E484" i="1"/>
  <c r="F484" i="1"/>
  <c r="G484" i="1" s="1"/>
  <c r="E480" i="1"/>
  <c r="F480" i="1"/>
  <c r="G480" i="1" s="1"/>
  <c r="E476" i="1"/>
  <c r="F476" i="1"/>
  <c r="G476" i="1" s="1"/>
  <c r="E472" i="1"/>
  <c r="F472" i="1"/>
  <c r="G472" i="1" s="1"/>
  <c r="E496" i="1"/>
  <c r="F496" i="1"/>
  <c r="G496" i="1" s="1"/>
  <c r="E500" i="1"/>
  <c r="F500" i="1"/>
  <c r="G500" i="1" s="1"/>
  <c r="E461" i="1"/>
  <c r="F461" i="1"/>
  <c r="G461" i="1" s="1"/>
  <c r="E457" i="1"/>
  <c r="F457" i="1"/>
  <c r="G457" i="1" s="1"/>
  <c r="E444" i="1"/>
  <c r="F444" i="1"/>
  <c r="G444" i="1" s="1"/>
  <c r="E448" i="1"/>
  <c r="F448" i="1"/>
  <c r="G448" i="1" s="1"/>
  <c r="E424" i="1"/>
  <c r="F424" i="1"/>
  <c r="G424" i="1" s="1"/>
  <c r="E428" i="1"/>
  <c r="F428" i="1"/>
  <c r="G428" i="1" s="1"/>
  <c r="E432" i="1"/>
  <c r="F432" i="1"/>
  <c r="G432" i="1" s="1"/>
  <c r="E578" i="1"/>
  <c r="E510" i="1"/>
  <c r="F1064" i="1"/>
  <c r="G1064" i="1" s="1"/>
  <c r="F1021" i="1"/>
  <c r="G1021" i="1" s="1"/>
  <c r="F1012" i="1"/>
  <c r="G1012" i="1" s="1"/>
  <c r="F582" i="1"/>
  <c r="G582" i="1" s="1"/>
  <c r="F154" i="1"/>
  <c r="G154" i="1" s="1"/>
  <c r="E296" i="1"/>
  <c r="F296" i="1"/>
  <c r="G296" i="1" s="1"/>
  <c r="E292" i="1"/>
  <c r="F292" i="1"/>
  <c r="G292" i="1" s="1"/>
  <c r="E288" i="1"/>
  <c r="F288" i="1"/>
  <c r="G288" i="1" s="1"/>
  <c r="E284" i="1"/>
  <c r="F284" i="1"/>
  <c r="G284" i="1" s="1"/>
  <c r="E280" i="1"/>
  <c r="F280" i="1"/>
  <c r="G280" i="1" s="1"/>
  <c r="E276" i="1"/>
  <c r="F276" i="1"/>
  <c r="G276" i="1" s="1"/>
  <c r="E317" i="1"/>
  <c r="F317" i="1"/>
  <c r="G317" i="1" s="1"/>
  <c r="E320" i="1"/>
  <c r="F320" i="1"/>
  <c r="G320" i="1" s="1"/>
  <c r="E337" i="1"/>
  <c r="F337" i="1"/>
  <c r="G337" i="1" s="1"/>
  <c r="E333" i="1"/>
  <c r="F333" i="1"/>
  <c r="G333" i="1" s="1"/>
  <c r="E340" i="1"/>
  <c r="F340" i="1"/>
  <c r="G340" i="1" s="1"/>
  <c r="E343" i="1"/>
  <c r="F343" i="1"/>
  <c r="G343" i="1" s="1"/>
  <c r="E353" i="1"/>
  <c r="F353" i="1"/>
  <c r="G353" i="1" s="1"/>
  <c r="E369" i="1"/>
  <c r="F369" i="1"/>
  <c r="G369" i="1" s="1"/>
  <c r="E380" i="1"/>
  <c r="F380" i="1"/>
  <c r="G380" i="1" s="1"/>
  <c r="E393" i="1"/>
  <c r="F393" i="1"/>
  <c r="G393" i="1" s="1"/>
  <c r="E415" i="1"/>
  <c r="F415" i="1"/>
  <c r="G415" i="1" s="1"/>
  <c r="E411" i="1"/>
  <c r="F411" i="1"/>
  <c r="G411" i="1" s="1"/>
  <c r="E407" i="1"/>
  <c r="F407" i="1"/>
  <c r="G407" i="1" s="1"/>
  <c r="E403" i="1"/>
  <c r="F403" i="1"/>
  <c r="G403" i="1" s="1"/>
  <c r="E420" i="1"/>
  <c r="F420" i="1"/>
  <c r="G420" i="1" s="1"/>
  <c r="E639" i="1"/>
  <c r="F639" i="1"/>
  <c r="G639" i="1" s="1"/>
  <c r="E628" i="1"/>
  <c r="F628" i="1"/>
  <c r="G628" i="1" s="1"/>
  <c r="E632" i="1"/>
  <c r="F632" i="1"/>
  <c r="G632" i="1" s="1"/>
  <c r="E617" i="1"/>
  <c r="F617" i="1"/>
  <c r="G617" i="1" s="1"/>
  <c r="E613" i="1"/>
  <c r="F613" i="1"/>
  <c r="G613" i="1" s="1"/>
  <c r="E603" i="1"/>
  <c r="F603" i="1"/>
  <c r="G603" i="1" s="1"/>
  <c r="E607" i="1"/>
  <c r="F607" i="1"/>
  <c r="G607" i="1" s="1"/>
  <c r="E611" i="1"/>
  <c r="F611" i="1"/>
  <c r="G611" i="1" s="1"/>
  <c r="E585" i="1"/>
  <c r="F585" i="1"/>
  <c r="G585" i="1" s="1"/>
  <c r="E581" i="1"/>
  <c r="F581" i="1"/>
  <c r="G581" i="1" s="1"/>
  <c r="E577" i="1"/>
  <c r="F577" i="1"/>
  <c r="G577" i="1" s="1"/>
  <c r="E573" i="1"/>
  <c r="F573" i="1"/>
  <c r="G573" i="1" s="1"/>
  <c r="E569" i="1"/>
  <c r="F569" i="1"/>
  <c r="G569" i="1" s="1"/>
  <c r="E563" i="1"/>
  <c r="F563" i="1"/>
  <c r="G563" i="1" s="1"/>
  <c r="E544" i="1"/>
  <c r="F544" i="1"/>
  <c r="G544" i="1" s="1"/>
  <c r="E531" i="1"/>
  <c r="F531" i="1"/>
  <c r="G531" i="1" s="1"/>
  <c r="E535" i="1"/>
  <c r="F535" i="1"/>
  <c r="G535" i="1" s="1"/>
  <c r="E520" i="1"/>
  <c r="F520" i="1"/>
  <c r="G520" i="1" s="1"/>
  <c r="E524" i="1"/>
  <c r="F524" i="1"/>
  <c r="G524" i="1" s="1"/>
  <c r="E507" i="1"/>
  <c r="F507" i="1"/>
  <c r="G507" i="1" s="1"/>
  <c r="E512" i="1"/>
  <c r="F512" i="1"/>
  <c r="G512" i="1" s="1"/>
  <c r="E491" i="1"/>
  <c r="F491" i="1"/>
  <c r="G491" i="1" s="1"/>
  <c r="E487" i="1"/>
  <c r="F487" i="1"/>
  <c r="G487" i="1" s="1"/>
  <c r="E483" i="1"/>
  <c r="F483" i="1"/>
  <c r="G483" i="1" s="1"/>
  <c r="E479" i="1"/>
  <c r="F479" i="1"/>
  <c r="G479" i="1" s="1"/>
  <c r="E475" i="1"/>
  <c r="F475" i="1"/>
  <c r="G475" i="1" s="1"/>
  <c r="E493" i="1"/>
  <c r="F493" i="1"/>
  <c r="G493" i="1" s="1"/>
  <c r="E499" i="1"/>
  <c r="F499" i="1"/>
  <c r="G499" i="1" s="1"/>
  <c r="E441" i="1"/>
  <c r="F441" i="1"/>
  <c r="G441" i="1" s="1"/>
  <c r="E445" i="1"/>
  <c r="F445" i="1"/>
  <c r="G445" i="1" s="1"/>
  <c r="E439" i="1"/>
  <c r="F439" i="1"/>
  <c r="G439" i="1" s="1"/>
  <c r="E429" i="1"/>
  <c r="F429" i="1"/>
  <c r="G429" i="1" s="1"/>
  <c r="E433" i="1"/>
  <c r="F433" i="1"/>
  <c r="G433" i="1" s="1"/>
  <c r="F1255" i="1"/>
  <c r="G1255" i="1" s="1"/>
  <c r="F1247" i="1"/>
  <c r="G1247" i="1" s="1"/>
  <c r="F1103" i="1"/>
  <c r="G1103" i="1" s="1"/>
  <c r="F1099" i="1"/>
  <c r="G1099" i="1" s="1"/>
  <c r="F1091" i="1"/>
  <c r="G1091" i="1" s="1"/>
  <c r="F1087" i="1"/>
  <c r="G1087" i="1" s="1"/>
  <c r="F1083" i="1"/>
  <c r="G1083" i="1" s="1"/>
  <c r="F1075" i="1"/>
  <c r="G1075" i="1" s="1"/>
  <c r="F1047" i="1"/>
  <c r="G1047" i="1" s="1"/>
  <c r="F1023" i="1"/>
  <c r="G1023" i="1" s="1"/>
  <c r="F1007" i="1"/>
  <c r="G1007" i="1" s="1"/>
  <c r="F767" i="1"/>
  <c r="G767" i="1" s="1"/>
  <c r="F695" i="1"/>
  <c r="G695" i="1" s="1"/>
  <c r="F663" i="1"/>
  <c r="G663" i="1" s="1"/>
  <c r="F659" i="1"/>
  <c r="G659" i="1" s="1"/>
  <c r="F502" i="1"/>
  <c r="G502" i="1" s="1"/>
  <c r="F478" i="1"/>
  <c r="G478" i="1" s="1"/>
  <c r="F462" i="1"/>
  <c r="G462" i="1" s="1"/>
  <c r="F430" i="1"/>
  <c r="G430" i="1" s="1"/>
  <c r="F410" i="1"/>
  <c r="G410" i="1" s="1"/>
  <c r="F398" i="1"/>
  <c r="G398" i="1" s="1"/>
  <c r="F370" i="1"/>
  <c r="G370" i="1" s="1"/>
  <c r="F322" i="1"/>
  <c r="G322" i="1" s="1"/>
  <c r="E291" i="1"/>
  <c r="F291" i="1"/>
  <c r="G291" i="1" s="1"/>
  <c r="E287" i="1"/>
  <c r="F287" i="1"/>
  <c r="G287" i="1" s="1"/>
  <c r="E283" i="1"/>
  <c r="F283" i="1"/>
  <c r="G283" i="1" s="1"/>
  <c r="E279" i="1"/>
  <c r="F279" i="1"/>
  <c r="G279" i="1" s="1"/>
  <c r="E275" i="1"/>
  <c r="F275" i="1"/>
  <c r="G275" i="1" s="1"/>
  <c r="E316" i="1"/>
  <c r="F316" i="1"/>
  <c r="G316" i="1" s="1"/>
  <c r="E329" i="1"/>
  <c r="F329" i="1"/>
  <c r="G329" i="1" s="1"/>
  <c r="E325" i="1"/>
  <c r="F325" i="1"/>
  <c r="G325" i="1" s="1"/>
  <c r="E321" i="1"/>
  <c r="F321" i="1"/>
  <c r="G321" i="1" s="1"/>
  <c r="E336" i="1"/>
  <c r="F336" i="1"/>
  <c r="G336" i="1" s="1"/>
  <c r="E332" i="1"/>
  <c r="F332" i="1"/>
  <c r="G332" i="1" s="1"/>
  <c r="E362" i="1"/>
  <c r="E388" i="1"/>
  <c r="F388" i="1"/>
  <c r="G388" i="1" s="1"/>
  <c r="E389" i="1"/>
  <c r="F389" i="1"/>
  <c r="G389" i="1" s="1"/>
  <c r="E400" i="1"/>
  <c r="F400" i="1"/>
  <c r="G400" i="1" s="1"/>
  <c r="E648" i="1"/>
  <c r="F648" i="1"/>
  <c r="G648" i="1" s="1"/>
  <c r="E625" i="1"/>
  <c r="F625" i="1"/>
  <c r="G625" i="1" s="1"/>
  <c r="E629" i="1"/>
  <c r="F629" i="1"/>
  <c r="G629" i="1" s="1"/>
  <c r="E623" i="1"/>
  <c r="F623" i="1"/>
  <c r="G623" i="1" s="1"/>
  <c r="E600" i="1"/>
  <c r="F600" i="1"/>
  <c r="G600" i="1" s="1"/>
  <c r="E604" i="1"/>
  <c r="F604" i="1"/>
  <c r="G604" i="1" s="1"/>
  <c r="E608" i="1"/>
  <c r="F608" i="1"/>
  <c r="G608" i="1" s="1"/>
  <c r="E565" i="1"/>
  <c r="F565" i="1"/>
  <c r="G565" i="1" s="1"/>
  <c r="E584" i="1"/>
  <c r="F584" i="1"/>
  <c r="G584" i="1" s="1"/>
  <c r="E580" i="1"/>
  <c r="F580" i="1"/>
  <c r="G580" i="1" s="1"/>
  <c r="E576" i="1"/>
  <c r="F576" i="1"/>
  <c r="G576" i="1" s="1"/>
  <c r="E572" i="1"/>
  <c r="F572" i="1"/>
  <c r="G572" i="1" s="1"/>
  <c r="E568" i="1"/>
  <c r="F568" i="1"/>
  <c r="G568" i="1" s="1"/>
  <c r="E556" i="1"/>
  <c r="F556" i="1"/>
  <c r="G556" i="1" s="1"/>
  <c r="E545" i="1"/>
  <c r="F545" i="1"/>
  <c r="G545" i="1" s="1"/>
  <c r="E532" i="1"/>
  <c r="F532" i="1"/>
  <c r="G532" i="1" s="1"/>
  <c r="E517" i="1"/>
  <c r="F517" i="1"/>
  <c r="G517" i="1" s="1"/>
  <c r="E521" i="1"/>
  <c r="F521" i="1"/>
  <c r="G521" i="1" s="1"/>
  <c r="E525" i="1"/>
  <c r="F525" i="1"/>
  <c r="G525" i="1" s="1"/>
  <c r="E508" i="1"/>
  <c r="F508" i="1"/>
  <c r="G508" i="1" s="1"/>
  <c r="E513" i="1"/>
  <c r="F513" i="1"/>
  <c r="G513" i="1" s="1"/>
  <c r="E468" i="1"/>
  <c r="F468" i="1"/>
  <c r="G468" i="1" s="1"/>
  <c r="E455" i="1"/>
  <c r="F455" i="1"/>
  <c r="G455" i="1" s="1"/>
  <c r="E437" i="1"/>
  <c r="F437" i="1"/>
  <c r="G437" i="1" s="1"/>
  <c r="E490" i="1"/>
  <c r="F1306" i="1"/>
  <c r="G1306" i="1" s="1"/>
  <c r="F1298" i="1"/>
  <c r="G1298" i="1" s="1"/>
  <c r="F1222" i="1"/>
  <c r="G1222" i="1" s="1"/>
  <c r="F1170" i="1"/>
  <c r="G1170" i="1" s="1"/>
  <c r="F1102" i="1"/>
  <c r="G1102" i="1" s="1"/>
  <c r="F1098" i="1"/>
  <c r="G1098" i="1" s="1"/>
  <c r="F1050" i="1"/>
  <c r="G1050" i="1" s="1"/>
  <c r="F1034" i="1"/>
  <c r="G1034" i="1" s="1"/>
  <c r="F1026" i="1"/>
  <c r="G1026" i="1" s="1"/>
  <c r="F1018" i="1"/>
  <c r="G1018" i="1" s="1"/>
  <c r="F1006" i="1"/>
  <c r="G1006" i="1" s="1"/>
  <c r="F798" i="1"/>
  <c r="G798" i="1" s="1"/>
  <c r="F778" i="1"/>
  <c r="G778" i="1" s="1"/>
  <c r="F766" i="1"/>
  <c r="G766" i="1" s="1"/>
  <c r="F654" i="1"/>
  <c r="G654" i="1" s="1"/>
  <c r="F498" i="1"/>
  <c r="G498" i="1" s="1"/>
  <c r="F474" i="1"/>
  <c r="G474" i="1" s="1"/>
  <c r="F426" i="1"/>
  <c r="G426" i="1" s="1"/>
  <c r="F406" i="1"/>
  <c r="G406" i="1" s="1"/>
  <c r="F386" i="1"/>
  <c r="G386" i="1" s="1"/>
  <c r="F366" i="1"/>
  <c r="G366" i="1" s="1"/>
  <c r="G1334" i="1"/>
  <c r="G1342" i="1"/>
  <c r="G1350" i="1"/>
  <c r="G1358" i="1"/>
  <c r="G1362" i="1"/>
  <c r="E1334" i="1"/>
  <c r="G1360" i="1"/>
  <c r="E1360" i="1"/>
  <c r="E1350" i="1"/>
  <c r="G1363" i="1"/>
  <c r="E1363" i="1"/>
  <c r="G1338" i="1"/>
  <c r="E1338" i="1"/>
  <c r="G1353" i="1"/>
  <c r="E1353" i="1"/>
  <c r="G1357" i="1"/>
  <c r="E1357" i="1"/>
  <c r="G1341" i="1"/>
  <c r="E1341" i="1"/>
  <c r="G1359" i="1"/>
  <c r="E1359" i="1"/>
  <c r="G1336" i="1"/>
  <c r="E1336" i="1"/>
  <c r="G1344" i="1"/>
  <c r="E1344" i="1"/>
  <c r="G1347" i="1"/>
  <c r="E1347" i="1"/>
  <c r="G1354" i="1"/>
  <c r="E1354" i="1"/>
  <c r="G1333" i="1"/>
  <c r="E1333" i="1"/>
  <c r="G1345" i="1"/>
  <c r="E1345" i="1"/>
  <c r="G1361" i="1"/>
  <c r="E1361" i="1"/>
  <c r="E1358" i="1"/>
  <c r="E1342" i="1"/>
  <c r="G1346" i="1"/>
  <c r="E1346" i="1"/>
  <c r="G1349" i="1"/>
  <c r="E1349" i="1"/>
  <c r="G1355" i="1"/>
  <c r="E1355" i="1"/>
  <c r="E1351" i="1"/>
  <c r="E1362" i="1"/>
  <c r="G1356" i="1"/>
  <c r="G1337" i="1"/>
  <c r="G1335" i="1"/>
  <c r="G1332" i="1"/>
  <c r="G1340" i="1"/>
  <c r="G1343" i="1"/>
  <c r="G1352" i="1"/>
  <c r="G1348" i="1"/>
  <c r="G1331" i="1"/>
  <c r="G1339" i="1"/>
</calcChain>
</file>

<file path=xl/sharedStrings.xml><?xml version="1.0" encoding="utf-8"?>
<sst xmlns="http://schemas.openxmlformats.org/spreadsheetml/2006/main" count="2730" uniqueCount="2385">
  <si>
    <t>Pricelist</t>
  </si>
  <si>
    <t>IMPORTO PREMIO</t>
  </si>
  <si>
    <t>ARA10-SW-imou</t>
  </si>
  <si>
    <t>DHI-ARB1606</t>
  </si>
  <si>
    <t>ARB1606</t>
  </si>
  <si>
    <t>ARC2000E-SW-imou</t>
  </si>
  <si>
    <t>ARD1231-SW-imou</t>
  </si>
  <si>
    <t>ARD311-SW-imou</t>
  </si>
  <si>
    <t>DHI-ASA1222E</t>
  </si>
  <si>
    <t>ASA1222E</t>
  </si>
  <si>
    <t>DHI-ASA1222E-S</t>
  </si>
  <si>
    <t>ASA1222E-S</t>
  </si>
  <si>
    <t>DHI-ASA1222G</t>
  </si>
  <si>
    <t>ASA1222G</t>
  </si>
  <si>
    <t>DHI-ASA1222G-D</t>
  </si>
  <si>
    <t>ASA1222G-D</t>
  </si>
  <si>
    <t>DHI-ASA2212A</t>
  </si>
  <si>
    <t>ASA2212A</t>
  </si>
  <si>
    <t>DHI-ASA4214F</t>
  </si>
  <si>
    <t>ASA4214F</t>
  </si>
  <si>
    <t>ASA4214F-D</t>
  </si>
  <si>
    <t>DHI-ASA6214F</t>
  </si>
  <si>
    <t>ASA6214F</t>
  </si>
  <si>
    <t>DHI-ASC1201B-D</t>
  </si>
  <si>
    <t>ASC1201B-D</t>
  </si>
  <si>
    <t>DHI-ASC1202B-D</t>
  </si>
  <si>
    <t>ASC1202B-D</t>
  </si>
  <si>
    <t>DHI-ASC1202B-S</t>
  </si>
  <si>
    <t>ASC1202B-S</t>
  </si>
  <si>
    <t>DHI-ASC1202C-D</t>
  </si>
  <si>
    <t>ASC1202C-D</t>
  </si>
  <si>
    <t>DHI-ASC1204B-S</t>
  </si>
  <si>
    <t>ASC1204B-S</t>
  </si>
  <si>
    <t>DHI-ASC1204C-D</t>
  </si>
  <si>
    <t>ASC1204C-D</t>
  </si>
  <si>
    <t>DHI-ASC1204C-S</t>
  </si>
  <si>
    <t>ASC1204C-S</t>
  </si>
  <si>
    <t>DHI-ASC1208C-S</t>
  </si>
  <si>
    <t>ASC1208C-S</t>
  </si>
  <si>
    <t>DHI-ASC2102B-T</t>
  </si>
  <si>
    <t>ASC2102B-T</t>
  </si>
  <si>
    <t>DHI-ASC2104B-T</t>
  </si>
  <si>
    <t>ASC2104B-T</t>
  </si>
  <si>
    <t>DHI-ASC2204C-H</t>
  </si>
  <si>
    <t>ASC2204C-H</t>
  </si>
  <si>
    <t>ASF072X-T1</t>
  </si>
  <si>
    <t>ASF172X-T1</t>
  </si>
  <si>
    <t>DHI-ASI1201A</t>
  </si>
  <si>
    <t>ASI1201A</t>
  </si>
  <si>
    <t>DHI-ASI1201A-D</t>
  </si>
  <si>
    <t>ASI1201A-D</t>
  </si>
  <si>
    <t>DHI-ASI1201E</t>
  </si>
  <si>
    <t>ASI1201E</t>
  </si>
  <si>
    <t>DHI-ASI1201E-D</t>
  </si>
  <si>
    <t>ASI1201E-D</t>
  </si>
  <si>
    <t>DHI-ASI1212A(V2)</t>
  </si>
  <si>
    <t>ASI1212A(V2)</t>
    <phoneticPr fontId="2" type="noConversion"/>
  </si>
  <si>
    <t>ASI1212A(V2)</t>
  </si>
  <si>
    <t>DHI-ASI1212A-D(V2)</t>
  </si>
  <si>
    <t>ASI1212A-D(V2)</t>
    <phoneticPr fontId="2" type="noConversion"/>
  </si>
  <si>
    <t>ASI1212A-D(V2)</t>
  </si>
  <si>
    <t>DHI-ASI1212D</t>
  </si>
  <si>
    <t>ASI1212D</t>
  </si>
  <si>
    <t>DHI-ASI1212D-D</t>
  </si>
  <si>
    <t>ASI1212D-D</t>
  </si>
  <si>
    <t>DHI-ASI7213X-T1</t>
  </si>
  <si>
    <t>ASI7213X-T1</t>
  </si>
  <si>
    <t>DHI-ASI7213Y-V3</t>
  </si>
  <si>
    <t>ASI7213Y-V3</t>
  </si>
  <si>
    <t>DHI-ASI7214Y</t>
  </si>
  <si>
    <t>ASI7214Y</t>
  </si>
  <si>
    <t>DHI-ASI7214Y-V3</t>
  </si>
  <si>
    <t>ASI7214Y-V3</t>
  </si>
  <si>
    <t>DHI-ASI7223X-A-T1</t>
  </si>
  <si>
    <t>ASI7223X-A-T1</t>
  </si>
  <si>
    <t>DHI-ASI7223Y-A-V3</t>
  </si>
  <si>
    <t>ASI7223Y-A-V3</t>
  </si>
  <si>
    <t>DHI-ASI8214Y</t>
  </si>
  <si>
    <t>ASI8214Y</t>
  </si>
  <si>
    <t>DHI-ASI8223Y-A-V3</t>
  </si>
  <si>
    <t>ASI8223Y-A-V3</t>
  </si>
  <si>
    <t>DHI-ASM100</t>
  </si>
  <si>
    <t>ASM100</t>
  </si>
  <si>
    <t>DHI-ASM100-D</t>
  </si>
  <si>
    <t>ASM100-D</t>
  </si>
  <si>
    <t>ASM102(V2)</t>
  </si>
  <si>
    <t>DHI-ASM202</t>
  </si>
  <si>
    <t>ASM202</t>
  </si>
  <si>
    <t>DHI-ASR1100A</t>
  </si>
  <si>
    <t>ASR1100A</t>
  </si>
  <si>
    <t>DHI-ASR1100A-D</t>
  </si>
  <si>
    <t>ASR1100A-D</t>
  </si>
  <si>
    <t>DHI-ASR1100B</t>
  </si>
  <si>
    <t>ASR1100B</t>
  </si>
  <si>
    <t>DHI-ASR1100B-D</t>
  </si>
  <si>
    <t>ASR1100B-D</t>
  </si>
  <si>
    <t>DHI-ASR1101A</t>
  </si>
  <si>
    <t>ASR1101A</t>
  </si>
  <si>
    <t>DHI-ASR1101A-D</t>
  </si>
  <si>
    <t>ASR1101A-D</t>
  </si>
  <si>
    <t>DHI-ASR1101M</t>
  </si>
  <si>
    <t>ASR1101M</t>
  </si>
  <si>
    <t>DHI-ASR1101M-D</t>
  </si>
  <si>
    <t>ASR1101M-D</t>
  </si>
  <si>
    <t>DHI-ASR1102A(V2)</t>
  </si>
  <si>
    <t>ASR1102A(V2)</t>
    <phoneticPr fontId="2" type="noConversion"/>
  </si>
  <si>
    <t>DHI-ASR1102A-D(V2)</t>
  </si>
  <si>
    <t>ASR1102A-D(V2)</t>
  </si>
  <si>
    <t>DHI-ASR1200D</t>
  </si>
  <si>
    <t>ASR1200D</t>
  </si>
  <si>
    <t>DHI-ASR1200D-D</t>
  </si>
  <si>
    <t>ASR1200D-D</t>
  </si>
  <si>
    <t>DHI-ASR1200E</t>
  </si>
  <si>
    <t>ASR1200E</t>
  </si>
  <si>
    <t>DHI-ASR1200E-D</t>
  </si>
  <si>
    <t>ASR1200E-D</t>
  </si>
  <si>
    <t>DHI-ASR1201D</t>
  </si>
  <si>
    <t>ASR1201D</t>
  </si>
  <si>
    <t>DHI-ASR1201D-D</t>
  </si>
  <si>
    <t>ASR1201D-D</t>
  </si>
  <si>
    <t>DHI-ASR2201D-B</t>
  </si>
  <si>
    <t>ASR2201D-B</t>
  </si>
  <si>
    <t>DHI-ASR2201D-BD</t>
  </si>
  <si>
    <t>ASR2201D-BD</t>
  </si>
  <si>
    <t>BL104</t>
  </si>
  <si>
    <t>BL301-G</t>
  </si>
  <si>
    <t>BL302-G</t>
  </si>
  <si>
    <t>BL304-G</t>
  </si>
  <si>
    <t>DB10-imou</t>
  </si>
  <si>
    <t>DB11-imou</t>
  </si>
  <si>
    <t>DHI-DEE1010B</t>
  </si>
  <si>
    <t>DEE1010B</t>
  </si>
  <si>
    <t>DHL32-F600</t>
  </si>
  <si>
    <t>DHL43-F600</t>
  </si>
  <si>
    <t>DHI-DPB18-AI</t>
  </si>
  <si>
    <t>DPB18-AI</t>
  </si>
  <si>
    <t>DS11-imou</t>
  </si>
  <si>
    <t>DHI-DSCON3000-M</t>
  </si>
  <si>
    <t>DSCON3000-M</t>
  </si>
  <si>
    <t>DHI-DSS4004-S2</t>
  </si>
  <si>
    <t>DSS4004-S2</t>
  </si>
  <si>
    <t>DHI-DSS4004-S2-W</t>
  </si>
  <si>
    <t>DSS4004-S2-W</t>
  </si>
  <si>
    <t>DSS7016D</t>
  </si>
  <si>
    <t>DHI-DSS7016D</t>
  </si>
  <si>
    <t>DHI-DSS7016DR</t>
  </si>
  <si>
    <t>DSS7016DR</t>
  </si>
  <si>
    <t>DHI-DSS7016DR-S2</t>
  </si>
  <si>
    <t>DSS7016DR-S2</t>
  </si>
  <si>
    <t>DHI-DSS7016D-S2</t>
  </si>
  <si>
    <t>DSS7016D-S2</t>
  </si>
  <si>
    <t>DHI-EEC210</t>
  </si>
  <si>
    <t>EEC210</t>
  </si>
  <si>
    <t>DH-EPC230U</t>
  </si>
  <si>
    <t>EPC230U</t>
  </si>
  <si>
    <t>ESS1504C</t>
  </si>
  <si>
    <t>EVS5016S-R</t>
  </si>
  <si>
    <t>EVS5024S-R</t>
  </si>
  <si>
    <t>EVS5048S-R</t>
  </si>
  <si>
    <t>FCB10-imou</t>
  </si>
  <si>
    <t>FMB10-imou</t>
  </si>
  <si>
    <t>FMB20-imou</t>
  </si>
  <si>
    <t>FRB10-imou</t>
  </si>
  <si>
    <t>FRS10-B-imou</t>
  </si>
  <si>
    <t>FRS10-C-imou</t>
  </si>
  <si>
    <t>FRS10-imou</t>
  </si>
  <si>
    <t>FRS12-imou</t>
  </si>
  <si>
    <t>FRS13-imou</t>
  </si>
  <si>
    <t>FRS14-imou</t>
  </si>
  <si>
    <t>FRS15-imou</t>
  </si>
  <si>
    <t>FRS20-B-imou</t>
  </si>
  <si>
    <t>FRS20-C-imou</t>
  </si>
  <si>
    <t>FRS20-imou</t>
  </si>
  <si>
    <t>FSP10-imou</t>
  </si>
  <si>
    <t>FWC10-imou</t>
  </si>
  <si>
    <t>DH-HAC-HDBW1200RP-Z-2712-S4</t>
  </si>
  <si>
    <t>HAC-HDBW1200R-Z-S4</t>
  </si>
  <si>
    <t>DH-HAC-HDBW1400EP-0280B-S2</t>
  </si>
  <si>
    <t>HAC-HDBW1400E-S2</t>
  </si>
  <si>
    <t>DH-HAC-HDBW1400RP-VF-27135</t>
  </si>
  <si>
    <t>HAC-HDBW1400R-VF</t>
  </si>
  <si>
    <t>DH-HAC-HDBW1400RP-Z-2712-S2</t>
  </si>
  <si>
    <t>HAC-HDBW1400R-Z-S2</t>
  </si>
  <si>
    <t>DH-HAC-HDBW1801EP-0280B</t>
  </si>
  <si>
    <t>HAC-HDBW1801E</t>
  </si>
  <si>
    <t>DH-HAC-HDBW1801RP-Z-27135</t>
  </si>
  <si>
    <t>HAC-HDBW1801R-Z</t>
  </si>
  <si>
    <t>DH-HAC-HDBW2231RP-Z-27135</t>
  </si>
  <si>
    <t>HAC-HDBW2231R-Z</t>
  </si>
  <si>
    <t>DH-HAC-HDBW2241EP-0360B</t>
  </si>
  <si>
    <t>HAC-HDBW2241E</t>
  </si>
  <si>
    <t>DH-HAC-HDBW2241EP-0280B</t>
  </si>
  <si>
    <t>DH-HAC-HDBW2241FP-A-0280B</t>
  </si>
  <si>
    <t>HAC-HDBW2241F-A</t>
  </si>
  <si>
    <t>DH-HAC-HDBW2241FP-M-A-0280B</t>
  </si>
  <si>
    <t>HAC-HDBW2241F-M-A</t>
  </si>
  <si>
    <t>DH-HAC-HDBW2241RP-Z-27135</t>
  </si>
  <si>
    <t>HAC-HDBW2241R-Z</t>
  </si>
  <si>
    <t>DH-HAC-HDBW2241RP-Z-POC-27135</t>
  </si>
  <si>
    <t>HAC-HDBW2241R-Z-POC</t>
  </si>
  <si>
    <t>DH-HAC-HDBW2401RP-Z-27135</t>
  </si>
  <si>
    <t>HAC-HDBW2401R-Z</t>
  </si>
  <si>
    <t>DH-HAC-HDBW2501EP-0280B</t>
  </si>
  <si>
    <t>HAC-HDBW2501E</t>
  </si>
  <si>
    <t>DH-HAC-HDBW2501RP-Z-27135</t>
  </si>
  <si>
    <t>HAC-HDBW2501R-Z</t>
  </si>
  <si>
    <t>DH-HAC-HDBW2802RP-0280B</t>
  </si>
  <si>
    <t>HAC-HDBW2802R</t>
  </si>
  <si>
    <t>DH-HAC-HDBW2802RP-Z-3711</t>
  </si>
  <si>
    <t>HAC-HDBW2802R-Z</t>
  </si>
  <si>
    <t>DH-HAC-HDBW3231EP-Z-2712</t>
  </si>
  <si>
    <t>HAC-HDBW3231E-Z</t>
  </si>
  <si>
    <t>DH-HAC-HDBW3231EP-ZH-2712</t>
  </si>
  <si>
    <t>HAC-HDBW3231E-ZH</t>
  </si>
  <si>
    <t>DH-HAC-HDBW3802EP-Z-3711</t>
  </si>
  <si>
    <t>HAC-HDBW3802E-Z</t>
  </si>
  <si>
    <t>DH-HAC-HDW1000MP-0360B-S3</t>
  </si>
  <si>
    <t>HAC-HDW1000M-S3</t>
  </si>
  <si>
    <t>DH-HAC-HDW1000RP-0360B-S3</t>
  </si>
  <si>
    <t>HAC-HDW1000R-S3</t>
  </si>
  <si>
    <t>DH-HAC-HDW1000RP-0280B-S3</t>
  </si>
  <si>
    <t>DH-HAC-HDW1100MP-0360B-S3</t>
  </si>
  <si>
    <t>HAC-HDW1100M-S3</t>
  </si>
  <si>
    <t>HAC-HDW1100RP-0360B-S3</t>
  </si>
  <si>
    <t>HAC-HDW1100R-S3</t>
  </si>
  <si>
    <t>DH-HAC-HDW1100RP-VF-27135-S3</t>
  </si>
  <si>
    <t>HAC-HDW1100R-VF-S3</t>
  </si>
  <si>
    <t>DH-HAC-HDW1200EMP-A-POC-0280B-S4</t>
  </si>
  <si>
    <t>HAC-HDW1200EM-A-POC-S4</t>
  </si>
  <si>
    <t>DH-HAC-HDW1200EMP-A-0360B-S4</t>
  </si>
  <si>
    <t>HAC-HDW1200EM-A-S4</t>
  </si>
  <si>
    <t>DH-HAC-HDW1200LP-0210B-S3</t>
  </si>
  <si>
    <t>HAC-HDW1200L-S3</t>
  </si>
  <si>
    <t>DH-HAC-HDW1200MP-0360B-S4</t>
  </si>
  <si>
    <t>HAC-HDW1200M-S4</t>
  </si>
  <si>
    <t>DH-HAC-HDW1200RP-0360B-S4</t>
  </si>
  <si>
    <t>HAC-HDW1200R-S4</t>
  </si>
  <si>
    <t>DH-HAC-HDW1200TP-Z-2712-S4</t>
  </si>
  <si>
    <t>HAC-HDW1200T-Z-S4</t>
  </si>
  <si>
    <t>DH-HAC-HDW1220GP-0360B</t>
  </si>
  <si>
    <t>HAC-HDW1220G</t>
  </si>
  <si>
    <t>DH-HAC-HDW1220GP-0280B</t>
  </si>
  <si>
    <t>HAC-HDW1220GP-M-0360B</t>
  </si>
  <si>
    <t>HAC-HDW1220G-M</t>
  </si>
  <si>
    <t>DH-HAC-HDW1400EMP-A-POC-0280B-S2</t>
  </si>
  <si>
    <t>HAC-HDW1400EM-A-POC-S2</t>
  </si>
  <si>
    <t>DH-HAC-HDW1400EMP-A-0280B-S2</t>
  </si>
  <si>
    <t>HAC-HDW1400EM-A-S2</t>
  </si>
  <si>
    <t>DH-HAC-HDW1400MP-0280B-S2</t>
  </si>
  <si>
    <t>HAC-HDW1400M-S2</t>
  </si>
  <si>
    <t>DH-HAC-HDW1400RP-0280B-S2</t>
  </si>
  <si>
    <t>HAC-HDW1400R-S2</t>
  </si>
  <si>
    <t>DH-HAC-HDW1400RP-VF-27135</t>
  </si>
  <si>
    <t>HAC-HDW1400R-VF</t>
  </si>
  <si>
    <t>DH-HAC-HDW1400TP-Z-A-2712-S2</t>
  </si>
  <si>
    <t>HAC-HDW1400T-Z-A-S2</t>
  </si>
  <si>
    <t>DH-HAC-HDW1801EMP-A-0360B</t>
  </si>
  <si>
    <t>HAC-HDW1801EM-A</t>
  </si>
  <si>
    <t>DH-HAC-HDW1801MP-0280B</t>
  </si>
  <si>
    <t>HAC-HDW1801M</t>
  </si>
  <si>
    <t>DH-HAC-HDW1801TP-Z-A-27135</t>
  </si>
  <si>
    <t>HAC-HDW1801T-Z-A</t>
  </si>
  <si>
    <t>DH-HAC-HDW2241MP-0280B</t>
  </si>
  <si>
    <t>HAC-HDW2241M</t>
  </si>
  <si>
    <t>DH-HAC-HDW2241MP-E2-0280B</t>
  </si>
  <si>
    <t>HAC-HDW2241M-E2</t>
  </si>
  <si>
    <t>DH-HAC-HDW2241TP-A-0280B</t>
  </si>
  <si>
    <t>HAC-HDW2241T-A</t>
  </si>
  <si>
    <t>DH-HAC-HDW2241TP-Z-A-27135</t>
  </si>
  <si>
    <t>HAC-HDW2241T-Z-A</t>
  </si>
  <si>
    <t>DH-HAC-HDW2401EMP-0280B</t>
  </si>
  <si>
    <t>HAC-HDW2401EM</t>
  </si>
  <si>
    <t>HAC-HDW2401MP-0360B</t>
  </si>
  <si>
    <t>HAC-HDW2401M</t>
  </si>
  <si>
    <t>DH-HAC-HDW2401MP-0360B</t>
  </si>
  <si>
    <t>DH-HAC-HDW2501MP-0280B</t>
  </si>
  <si>
    <t>HAC-HDW2501M</t>
  </si>
  <si>
    <t>DH-HAC-HDW2501TP-A-0280B</t>
  </si>
  <si>
    <t>HAC-HDW2501T-A</t>
  </si>
  <si>
    <t>DH-HAC-HDW2501TP-Z-A-27135</t>
  </si>
  <si>
    <t>HAC-HDW2501T-Z-A</t>
  </si>
  <si>
    <t>DH-HAC-HDW2802TP-A-0280B</t>
  </si>
  <si>
    <t>HAC-HDW2802T-A</t>
  </si>
  <si>
    <t>DH-HAC-HDW2802TP-Z-A-3711</t>
  </si>
  <si>
    <t>HAC-HDW2802T-Z-A</t>
  </si>
  <si>
    <t>HAC-HFW1000RMP-0360B-S3</t>
  </si>
  <si>
    <t>HAC-HFW1000RM-S3</t>
  </si>
  <si>
    <t>DH-HAC-HFW1000RMP-0360B-S3</t>
  </si>
  <si>
    <t>HAC-HFW1000RP-0360B-S3</t>
  </si>
  <si>
    <t>HAC-HFW1000R-S3</t>
  </si>
  <si>
    <t>DH-HAC-HFW1000RP-0360B-S3</t>
  </si>
  <si>
    <t>DH-HAC-HFW1000RP-0280B-S3</t>
  </si>
  <si>
    <t>HAC-HFW1000SP-0360B-S3</t>
  </si>
  <si>
    <t>HAC-HFW1000S-S3</t>
  </si>
  <si>
    <t>HAC-HFW1100DP-0360B-S3</t>
  </si>
  <si>
    <t>HAC-HFW1100D-S3</t>
  </si>
  <si>
    <t>DH-HAC-HFW1100RMP-0360B-S3</t>
  </si>
  <si>
    <t>HAC-HFW1100RM-S3</t>
  </si>
  <si>
    <t>HAC-HFW1100RP-0360B-S3</t>
  </si>
  <si>
    <t>HAC-HFW1100R-S3</t>
  </si>
  <si>
    <t>DH-HAC-HFW1100RP-0360B-S3</t>
  </si>
  <si>
    <t>DH-HAC-HFW1100SP-0360B-S3</t>
  </si>
  <si>
    <t>HAC-HFW1100S-S3</t>
  </si>
  <si>
    <t>DH-HAC-HFW1200RP-0360B-S4</t>
  </si>
  <si>
    <t>HAC-HFW1200R-S4</t>
  </si>
  <si>
    <t>DH-HAC-HFW1200RP-0280B-S4</t>
  </si>
  <si>
    <t>DH-HAC-HFW1200RP-Z-IRE6-2712-S4</t>
  </si>
  <si>
    <t>HAC-HFW1200R-Z-IRE6-S4</t>
  </si>
  <si>
    <t>DH-HAC-HFW1200SP-POC-0360B-S4</t>
  </si>
  <si>
    <t>HAC-HFW1200S-POC-S4</t>
  </si>
  <si>
    <t>DH-HAC-HFW1200SP-0360B-S4</t>
  </si>
  <si>
    <t>HAC-HFW1200S-S4</t>
  </si>
  <si>
    <t>DH-HAC-HFW1200TP-0360B-S4</t>
  </si>
  <si>
    <t>HAC-HFW1200T-S4</t>
  </si>
  <si>
    <t>DH-HAC-HFW1200TP-0280B-S4</t>
  </si>
  <si>
    <t>DH-HAC-HFW1230DP-0360B</t>
  </si>
  <si>
    <t>HAC-HFW1230D</t>
  </si>
  <si>
    <t>DH-HAC-HFW1230THP-I8-0360B</t>
  </si>
  <si>
    <t>HAC-HFW1230TH-I8</t>
  </si>
  <si>
    <t>DH-HAC-HFW1400DP-0360B-S2</t>
  </si>
  <si>
    <t>HAC-HFW1400D-S2</t>
  </si>
  <si>
    <t>DH-HAC-HFW1400RP-0360B-S2</t>
  </si>
  <si>
    <t>HAC-HFW1400R-S2</t>
  </si>
  <si>
    <t>DH-HAC-HFW1400RP-Z-IRE6-2712-S2</t>
  </si>
  <si>
    <t>HAC-HFW1400R-Z-IRE6-S2</t>
  </si>
  <si>
    <t>DH-HAC-HFW1400SP-POC-0360B-S2</t>
  </si>
  <si>
    <t>HAC-HFW1400S-POC-S2</t>
  </si>
  <si>
    <t>DH-HAC-HFW1400SP-0360B-S2</t>
  </si>
  <si>
    <t>HAC-HFW1400S-S2</t>
  </si>
  <si>
    <t>DH-HAC-HFW1400THP-I8-0360B-S2</t>
  </si>
  <si>
    <t>HAC-HFW1400TH-I8-S2</t>
  </si>
  <si>
    <t>DH-HAC-HFW1801RP-Z-IRE6-A-27135</t>
  </si>
  <si>
    <t>HAC-HFW1801R-Z-IRE6-A</t>
  </si>
  <si>
    <t>DH-HAC-HFW1801SP-0360B</t>
  </si>
  <si>
    <t>HAC-HFW1801S</t>
  </si>
  <si>
    <t>DH-HAC-HFW1801THP-I8-0360B</t>
  </si>
  <si>
    <t>HAC-HFW1801TH-I8</t>
  </si>
  <si>
    <t>DH-HAC-HFW2231RP-Z-IRE6-POC-27135</t>
  </si>
  <si>
    <t>HAC-HFW2231R-Z-IRE6-POC</t>
  </si>
  <si>
    <t>DH-HAC-HFW2241EP-A-0360B</t>
  </si>
  <si>
    <t>HAC-HFW2241E-A</t>
  </si>
  <si>
    <t>DH-HAC-HFW2241SP-0360B</t>
  </si>
  <si>
    <t>HAC-HFW2241S</t>
  </si>
  <si>
    <t>DH-HAC-HFW2241TP-I8-A-0360B</t>
  </si>
  <si>
    <t>HAC-HFW2241T-I8-A</t>
  </si>
  <si>
    <t>DH-HAC-HFW2241TP-Z-A-27135</t>
  </si>
  <si>
    <t>HAC-HFW2241T-Z-A</t>
  </si>
  <si>
    <t>HAC-HFW2401DP-0360B</t>
  </si>
  <si>
    <t>HAC-HFW2401D</t>
  </si>
  <si>
    <t>DH-HAC-HFW2401DP-0360B</t>
  </si>
  <si>
    <t>HAC-HFW2401SP-0360B</t>
  </si>
  <si>
    <t>HAC-HFW2401S</t>
  </si>
  <si>
    <t>DH-HAC-HFW2401SP-0360B</t>
  </si>
  <si>
    <t>DH-HAC-HFW2501EP-A-0360B</t>
  </si>
  <si>
    <t>HAC-HFW2501E-A</t>
  </si>
  <si>
    <t>DH-HAC-HFW2501SP-0360B</t>
  </si>
  <si>
    <t>HAC-HFW2501S</t>
  </si>
  <si>
    <t>DH-HAC-HFW2501TP-I8-A-0360B</t>
  </si>
  <si>
    <t>HAC-HFW2501T-I8-A</t>
  </si>
  <si>
    <t>DH-HAC-HFW2501TP-Z-A-27135</t>
  </si>
  <si>
    <t>HAC-HFW2501T-Z-A</t>
  </si>
  <si>
    <t>DH-HAC-HFW2802EP-A-0360B</t>
  </si>
  <si>
    <t>HAC-HFW2802E-A</t>
  </si>
  <si>
    <t>DH-HAC-HFW2802TP-Z-A-3711</t>
  </si>
  <si>
    <t>HAC-HFW2802T-Z-A</t>
  </si>
  <si>
    <t>DH-HAC-HFW3231EP-Z-2712</t>
  </si>
  <si>
    <t>HAC-HFW3231E-Z</t>
  </si>
  <si>
    <t>DH-HAC-HFW3231EP-ZH-2712</t>
  </si>
  <si>
    <t>HAC-HFW3231E-ZH</t>
  </si>
  <si>
    <t>DH-HAC-HFW3802EP-Z-3711</t>
  </si>
  <si>
    <t>HAC-HFW3802E-Z</t>
  </si>
  <si>
    <t>DH-HAC-HM3200LP-F-0280B</t>
  </si>
  <si>
    <t>HAC-HM3200L-F</t>
  </si>
  <si>
    <t>DH-HAC-HMW3200P-0280B</t>
  </si>
  <si>
    <t>HAC-HMW3200</t>
  </si>
  <si>
    <t>DH-HAC-HMW3200LP-0210B</t>
  </si>
  <si>
    <t>HAC-HMW3200L</t>
  </si>
  <si>
    <t>DH-HAC-HMW3200LP-FR-0210B</t>
  </si>
  <si>
    <t>HAC-HMW3200L-FR</t>
  </si>
  <si>
    <t>HAC-HUM1220AP-W-0280P-PIR</t>
  </si>
  <si>
    <t>HAC-HUM1220A-W-PIR</t>
  </si>
  <si>
    <t>DH-HAC-HUM1220AP-W-0280P-PIR</t>
  </si>
  <si>
    <t>DH-HAC-HUM1220GP-0280B</t>
  </si>
  <si>
    <t>HAC-HUM1220G</t>
  </si>
  <si>
    <t>DH-HAC-HUM1220GP-0210B</t>
  </si>
  <si>
    <t>DH-HAC-HUM1220GP-B-0360B</t>
  </si>
  <si>
    <t>HAC-HUM1220G-B</t>
  </si>
  <si>
    <t>DH-HAC-HUM1220GP-B-0280B</t>
  </si>
  <si>
    <t>DH-HAC-HUM1220GP-M-0280B</t>
  </si>
  <si>
    <t>HAC-HUM1220G-M</t>
  </si>
  <si>
    <t>HAC-KIT001</t>
  </si>
  <si>
    <t>HAC-KIT001K</t>
  </si>
  <si>
    <t>HAC-KIT002</t>
  </si>
  <si>
    <t>HAC-KIT002K</t>
  </si>
  <si>
    <t>HAC-KIT003</t>
  </si>
  <si>
    <t>DH-HAC-LC1220TP-TH-0360B</t>
  </si>
  <si>
    <t>HAC-LC1220T-TH</t>
  </si>
  <si>
    <t>DH-HAC-ME1200AP-0280P-S4</t>
  </si>
  <si>
    <t>HAC-ME1200A-S4</t>
  </si>
  <si>
    <t>DH-HAC-ME1400BP-PIR-0280B</t>
  </si>
  <si>
    <t>HAC-ME1400B-PIR</t>
  </si>
  <si>
    <t>DH-HAC-ME1500BP-0280B</t>
  </si>
  <si>
    <t>HAC-ME1500B</t>
  </si>
  <si>
    <t>DH-HAC-ME1500BP-LED-0280B</t>
  </si>
  <si>
    <t>HAC-ME1500B-LED</t>
  </si>
  <si>
    <t>DH-HAC-ME1500CP-0280B</t>
  </si>
  <si>
    <t>HAC-ME1500C</t>
  </si>
  <si>
    <t>DH-HAC-ME1500DP-0280B</t>
  </si>
  <si>
    <t>HAC-ME1500D</t>
  </si>
  <si>
    <t>DH-HAC-ME1500EP-0280B</t>
  </si>
  <si>
    <t>HAC-ME1500E</t>
  </si>
  <si>
    <t>DH-HAC-ME1500EP-LED-0280B</t>
  </si>
  <si>
    <t>HAC-ME1500E-LED</t>
  </si>
  <si>
    <t>DH-HAC-ME2241CP-0280B</t>
  </si>
  <si>
    <t>HAC-ME2241C</t>
  </si>
  <si>
    <t>DH-HAC-ME2241CP-W-0280B</t>
  </si>
  <si>
    <t>HAC-ME2241C-W</t>
  </si>
  <si>
    <t>HAP100</t>
  </si>
  <si>
    <t>DH-HAP100</t>
  </si>
  <si>
    <t>DH-HAP120</t>
  </si>
  <si>
    <t>HAP120</t>
  </si>
  <si>
    <t>DH-HAP120-V</t>
  </si>
  <si>
    <t>HAP120-V</t>
  </si>
  <si>
    <t>HAP200</t>
  </si>
  <si>
    <t>DH-HAP200</t>
  </si>
  <si>
    <t>HAP300</t>
  </si>
  <si>
    <t>DH-HAP300</t>
  </si>
  <si>
    <t>DH-HAP301</t>
  </si>
  <si>
    <t>HAP301</t>
  </si>
  <si>
    <t>DH-HAP320</t>
  </si>
  <si>
    <t>HAP320</t>
  </si>
  <si>
    <t>DH-HAP320-V</t>
  </si>
  <si>
    <t>HAP320-V</t>
  </si>
  <si>
    <t>DHI-HCVR7104H-4K</t>
  </si>
  <si>
    <t>HCVR7104H-4K</t>
  </si>
  <si>
    <t>DHI-HCVR7204AN-4K</t>
  </si>
  <si>
    <t>HCVR7204AN-4K</t>
  </si>
  <si>
    <t>DHI-HCVR7208AN-4K</t>
  </si>
  <si>
    <t>HCVR7208AN-4K</t>
  </si>
  <si>
    <t>DHI-HCVR8816S-URH-S3</t>
  </si>
  <si>
    <t>HCVR8816S-URH-S3</t>
  </si>
  <si>
    <t>imou-Kit-WA1001-300/1-B26EP</t>
  </si>
  <si>
    <t>imou-Kit-WA1001-300/2-B26EP</t>
  </si>
  <si>
    <t>IPC-A12P-imou</t>
  </si>
  <si>
    <t>IPC-A12-imou</t>
  </si>
  <si>
    <t>DH-IPC-A12P</t>
  </si>
  <si>
    <t>IPC-A12P</t>
  </si>
  <si>
    <t>DH-IPC-A15P</t>
  </si>
  <si>
    <t>IPC-A15P</t>
  </si>
  <si>
    <t>IPC-A22EP-imou</t>
  </si>
  <si>
    <t>IPC-A22E-imou</t>
  </si>
  <si>
    <t>IPC-A22P-imou</t>
  </si>
  <si>
    <t>IPC-A22-imou</t>
  </si>
  <si>
    <t>DH-IPC-A22P</t>
  </si>
  <si>
    <t>IPC-A22P</t>
  </si>
  <si>
    <t>IPC-A26HIP-imou</t>
  </si>
  <si>
    <t>IPC-A26HI-imou</t>
  </si>
  <si>
    <t>IPC-A26HP-imou</t>
  </si>
  <si>
    <t>IPC-A26H-imou</t>
  </si>
  <si>
    <t>DH-IPC-A26P</t>
  </si>
  <si>
    <t>IPC-A26P</t>
  </si>
  <si>
    <t>IPC-A26ZP-5G-imou</t>
  </si>
  <si>
    <t>IPC-A26Z-5G-imou</t>
  </si>
  <si>
    <t>DH-IPC-A35P</t>
  </si>
  <si>
    <t>IPC-A35P</t>
  </si>
  <si>
    <t>DH-IPC-A46P</t>
  </si>
  <si>
    <t>IPC-A46P</t>
  </si>
  <si>
    <t>IPC-A46ZP-5G-imou</t>
  </si>
  <si>
    <t>IPC-A46Z-5G-imou</t>
  </si>
  <si>
    <t>IPC-B26EP-imou</t>
  </si>
  <si>
    <t>IPC-B26E-imou</t>
  </si>
  <si>
    <t>IPC-C12P-imou</t>
  </si>
  <si>
    <t>IPC-C12-imou</t>
  </si>
  <si>
    <t>DH-IPC-C12P</t>
  </si>
  <si>
    <t>IPC-C12P</t>
  </si>
  <si>
    <t>DH-IPC-C15P</t>
  </si>
  <si>
    <t>IPC-C15P</t>
  </si>
  <si>
    <t>IPC-C22EP-imou</t>
  </si>
  <si>
    <t>IPC-C22E-imou</t>
  </si>
  <si>
    <t>IPC-C22P-imou</t>
  </si>
  <si>
    <t>IPC-C22-imou</t>
  </si>
  <si>
    <t>DH-IPC-C22P</t>
  </si>
  <si>
    <t>IPC-C22P</t>
  </si>
  <si>
    <t>IPC-C26EP-imou</t>
  </si>
  <si>
    <t>IPC-C26E-imou</t>
  </si>
  <si>
    <t>DH-IPC-C26P</t>
  </si>
  <si>
    <t>IPC-C26P</t>
  </si>
  <si>
    <t>DH-IPC-C35P</t>
  </si>
  <si>
    <t>IPC-C35P</t>
  </si>
  <si>
    <t>DH-IPC-C46P</t>
  </si>
  <si>
    <t>IPC-C46P</t>
  </si>
  <si>
    <t>IPC-D22P-0280B-imou</t>
  </si>
  <si>
    <t>IPC-D22B-imou</t>
  </si>
  <si>
    <t>DH-IPC-D26P-0360B</t>
  </si>
  <si>
    <t>IPC-D26</t>
  </si>
  <si>
    <t>IPC-D42P-0280B-imou</t>
  </si>
  <si>
    <t>IPC-D42-imou</t>
  </si>
  <si>
    <t>DH-IPC-EB5531P-M</t>
  </si>
  <si>
    <t>IPC-EB5531-M</t>
  </si>
  <si>
    <t>DH-IPC-EB5531P-M12</t>
  </si>
  <si>
    <t>IPC-EB5531-M12</t>
  </si>
  <si>
    <t>DH-IPC-EB5531P</t>
  </si>
  <si>
    <t>IPC-EB5531</t>
    <phoneticPr fontId="2" type="noConversion"/>
  </si>
  <si>
    <t>DH-IPC-EBW81242P</t>
  </si>
  <si>
    <t>IPC-EBW81242</t>
    <phoneticPr fontId="2" type="noConversion"/>
  </si>
  <si>
    <t>DH-IPC-EBW8630P-IVC</t>
  </si>
  <si>
    <t>IPC-EBW8630-IVC</t>
  </si>
  <si>
    <t>DH-IPC-EW5531P-AS</t>
  </si>
  <si>
    <t>IPC-EW5531-AS</t>
  </si>
  <si>
    <t>IPC-G22P-0280B-imou</t>
  </si>
  <si>
    <t>IPC-G22B-imou</t>
  </si>
  <si>
    <t>IPC-G26EP-0360B</t>
  </si>
  <si>
    <t>IPC-G26E</t>
  </si>
  <si>
    <t>IPC-G26EP-0280B-imou</t>
  </si>
  <si>
    <t>IPC-G26EB-imou</t>
  </si>
  <si>
    <t>IPC-G26P-0360B-imou</t>
  </si>
  <si>
    <t>IPC-G26-imou</t>
  </si>
  <si>
    <t>IPC-G42P-0280B-imou</t>
  </si>
  <si>
    <t>IPC-G42B-imou</t>
  </si>
  <si>
    <t>DH-IPC-HCBW8442P-0250B</t>
  </si>
  <si>
    <t>IPC-HCBW8442-0250B</t>
  </si>
  <si>
    <t>DH-IPC-HD4140XP-3D-0210B</t>
  </si>
  <si>
    <t>IPC-HD4140X-3D</t>
    <phoneticPr fontId="2" type="noConversion"/>
  </si>
  <si>
    <t>DH-IPC-HDB4200CP-0280B</t>
  </si>
  <si>
    <t>IPC-HDB4200C</t>
  </si>
  <si>
    <t>IPC-HDB4200FP-PT</t>
  </si>
  <si>
    <t>IPC-HDB4200F-PT</t>
  </si>
  <si>
    <t>DH-IPC-HDB4231CP-AS-0280B-S2</t>
  </si>
  <si>
    <t>IPC-HDB4231C-AS-S2</t>
  </si>
  <si>
    <t>DH-IPC-HDB4231FP-MPC-0210B-S2</t>
  </si>
  <si>
    <t>IPC-HDB4231F-MPC-S2</t>
    <phoneticPr fontId="2" type="noConversion"/>
  </si>
  <si>
    <t>DH-IPC-HDB4231GP-AS-0280B</t>
  </si>
  <si>
    <t>IPC-HDB4231G-AS</t>
  </si>
  <si>
    <t>DH-IPC-HDB4431CP-AS-0280B-S2</t>
  </si>
  <si>
    <t>IPC-HDB4431C-AS-S2</t>
    <phoneticPr fontId="2" type="noConversion"/>
  </si>
  <si>
    <t>DH-IPC-HDB4431GP-AS-0280B</t>
  </si>
  <si>
    <t>IPC-HDB4431G-AS</t>
  </si>
  <si>
    <t>DH-IPC-HDB5331EP-0185B</t>
  </si>
  <si>
    <t>IPC-HDB5331E-0185B</t>
  </si>
  <si>
    <t>IPC-HDBW1020EP-0280B-S3</t>
  </si>
  <si>
    <t>IPC-HDBW1020EB-S3</t>
  </si>
  <si>
    <t>DH-IPC-HDBW1120EP-W-0280B</t>
  </si>
  <si>
    <t>IPC-HDBW1120E-W</t>
  </si>
  <si>
    <t>DH-IPC-HDBW1230EP-S-0280B-S2</t>
  </si>
  <si>
    <t>IPC-HDBW1230E-S-S2</t>
  </si>
  <si>
    <t>DH-IPC-HDBW1231EP-S-0280B</t>
  </si>
  <si>
    <t>IPC-HDBW1231E-S</t>
  </si>
  <si>
    <t>DH-IPC-HDBW1235EP-W-0280B</t>
  </si>
  <si>
    <t>IPC-HDBW1235E-W</t>
  </si>
  <si>
    <t>DH-IPC-HDBW1320EP-W-0280B</t>
  </si>
  <si>
    <t>IPC-HDBW1320E-W</t>
  </si>
  <si>
    <t>DH-IPC-HDBW1431EP-0280B</t>
  </si>
  <si>
    <t>IPC-HDBW1431E</t>
  </si>
  <si>
    <t>DH-IPC-HDBW1431EP-S-0280B</t>
  </si>
  <si>
    <t>IPC-HDBW1431E-S</t>
  </si>
  <si>
    <t>DH-IPC-HDBW1435EP-W-0280B</t>
  </si>
  <si>
    <t>IPC-HDBW1435E-W</t>
  </si>
  <si>
    <t>DH-IPC-HDBW1531EP-S-0280B</t>
  </si>
  <si>
    <t>IPC-HDBW1531E-S</t>
  </si>
  <si>
    <t>DH-IPC-HDBW1831RP-S-0400B</t>
  </si>
  <si>
    <t>IPC-HDBW1831R-S</t>
  </si>
  <si>
    <t>DH-IPC-HDBW2231EP-S-0280B-S2</t>
  </si>
  <si>
    <t>IPC-HDBW2231E-S-S2</t>
  </si>
  <si>
    <t>DH-IPC-HDBW2231RP-ZAS</t>
  </si>
  <si>
    <t>IPC-HDBW2231R-ZAS</t>
  </si>
  <si>
    <t>DH-IPC-HDBW2231RP-ZAS-27135-S2</t>
  </si>
  <si>
    <t>IPC-HDBW2231R-ZAS-S2</t>
  </si>
  <si>
    <t>DH-IPC-HDBW2231RP-ZS</t>
  </si>
  <si>
    <t>IPC-HDBW2231R-ZS</t>
  </si>
  <si>
    <t>DH-IPC-HDBW2320RP-VFS</t>
  </si>
  <si>
    <t>IPC-HDBW2320R-VFS</t>
  </si>
  <si>
    <t>DH-IPC-HDBW2320RP-ZS</t>
  </si>
  <si>
    <t>IPC-HDBW2320R-ZS</t>
  </si>
  <si>
    <t>DH-IPC-HDBW2431EP-S-0280B-S2</t>
  </si>
  <si>
    <t>IPC-HDBW2431E-S-S2</t>
  </si>
  <si>
    <t>DH-IPC-HDBW2431RP-ZAS</t>
  </si>
  <si>
    <t>IPC-HDBW2431R-ZAS</t>
  </si>
  <si>
    <t>DH-IPC-HDBW2431RP-ZAS-27135-S2</t>
  </si>
  <si>
    <t>IPC-HDBW2431R-ZAS-S2</t>
  </si>
  <si>
    <t>DH-IPC-HDBW2431RP-ZS</t>
  </si>
  <si>
    <t>IPC-HDBW2431R-ZS</t>
  </si>
  <si>
    <t>DH-IPC-HDBW2531RP-ZAS-27135</t>
  </si>
  <si>
    <t>IPC-HDBW2531R-ZAS</t>
  </si>
  <si>
    <t>DH-IPC-HDBW2531RP-ZAS-27135-S2</t>
  </si>
  <si>
    <t>IPC-HDBW2531R-ZAS-S2</t>
  </si>
  <si>
    <t>DH-IPC-HDBW2831EP-S-0280B-S2</t>
  </si>
  <si>
    <t>IPC-HDBW2831E-S-S2</t>
  </si>
  <si>
    <t>DH-IPC-HDBW2831RP-ZAS-3711</t>
  </si>
  <si>
    <t>IPC-HDBW2831R-ZAS</t>
  </si>
  <si>
    <t>DH-IPC-HDBW4231EP-ASE-0280B</t>
  </si>
  <si>
    <t>IPC-HDBW4231E-ASE</t>
  </si>
  <si>
    <t>DH-IPC-HDBW4231FP-AS-0280B-S2</t>
  </si>
  <si>
    <t>IPC-HDBW4231F-AS-S2</t>
  </si>
  <si>
    <t>DH-IPC-HDBW4231FP-E2-M-0280B</t>
  </si>
  <si>
    <t>IPC-HDBW4231F-E2-M</t>
  </si>
  <si>
    <t>DH-IPC-HDBW4231FP-E2-M12-0280B</t>
  </si>
  <si>
    <t>IPC-HDBW4231F-E2-M12</t>
  </si>
  <si>
    <t>DH-IPC-HDBW4231FP-M12-0280B-S2</t>
  </si>
  <si>
    <t>IPC-HDBW4231F-M12-S2</t>
  </si>
  <si>
    <t>IPC-HDBW4231FP-M-0280B-S2</t>
  </si>
  <si>
    <t>IPC-HDBW4231F-MB-S2</t>
  </si>
  <si>
    <t>DH-IPC-HDBW4231FP-M-0360B-S2</t>
  </si>
  <si>
    <t>IPC-HDBW4231F-M-S2</t>
  </si>
  <si>
    <t>DH-IPC-HDBW4239RP-ASE-NI-0360B</t>
  </si>
  <si>
    <t>IPC-HDBW4239R-ASE-NI</t>
  </si>
  <si>
    <t>DH-IPC-HDBW4421FP-0360B</t>
  </si>
  <si>
    <t>IPC-HDBW4421F</t>
  </si>
  <si>
    <t>DH-IPC-HDBW4431EP-ASE-0280B</t>
  </si>
  <si>
    <t>IPC-HDBW4431E-ASE</t>
  </si>
  <si>
    <t>DH-IPC-HDBW4431FP-AS-0280B-S2</t>
  </si>
  <si>
    <t>IPC-HDBW4431F-AS-S2</t>
  </si>
  <si>
    <t>DH-IPC-HDBW4431FP-M12-0280B-S2</t>
  </si>
  <si>
    <t>IPC-HDBW4431F-M12-S2</t>
  </si>
  <si>
    <t>DH-IPC-HDBW4431FP-M-0280B-S2</t>
  </si>
  <si>
    <t>IPC-HDBW4431F-M-S2</t>
  </si>
  <si>
    <t>DH-IPC-HDBW4631EP-ASE-0280B</t>
  </si>
  <si>
    <t>IPC-HDBW4631E-ASE</t>
  </si>
  <si>
    <t>DH-IPC-HDBW4831EP-ASE-0280B</t>
  </si>
  <si>
    <t>IPC-HDBW4831E-ASE</t>
  </si>
  <si>
    <t>IPC-HDBW5200P</t>
  </si>
  <si>
    <t>DH-IPC-HDBW5231EP-ZE-27135</t>
  </si>
  <si>
    <t>IPC-HDBW5231E-ZE</t>
  </si>
  <si>
    <t>DH-IPC-HDBW5231EP-ZE-0735</t>
  </si>
  <si>
    <t>DH-IPC-HDBW5231EP-ZE-HDMI-27135</t>
  </si>
  <si>
    <t>IPC-HDBW5231E-ZE-HDMI</t>
  </si>
  <si>
    <t>DH-IPC-HDBW5231RP-ZE-27135</t>
  </si>
  <si>
    <t>IPC-HDBW5231R-ZE</t>
  </si>
  <si>
    <t>DH-IPC-HDBW5241EP-ZE-27135-DC12AC24V</t>
  </si>
  <si>
    <t>IPC-HDBW5241E-ZE</t>
  </si>
  <si>
    <t>DH-IPC-HDBW5241EP-ZE-0735-DC12AC24V</t>
  </si>
  <si>
    <t>DH-IPC-HDBW5241RP-ASE-0280B</t>
  </si>
  <si>
    <t>IPC-HDBW5241R-ASE</t>
  </si>
  <si>
    <t>DH-IPC-HDBW5331EP-0185B</t>
  </si>
  <si>
    <t>IPC-HDBW5331E-0185B</t>
  </si>
  <si>
    <t>IPC-HDBW5421EP-Z-AC24V</t>
  </si>
  <si>
    <t>IPC-HDBW5421E-Z-AC24V</t>
  </si>
  <si>
    <t>DH-IPC-HDBW5431EP-ZE-27135</t>
  </si>
  <si>
    <t>IPC-HDBW5431E-ZE</t>
  </si>
  <si>
    <t>DH-IPC-HDBW5431EP-ZE-0735</t>
  </si>
  <si>
    <t>DH-IPC-HDBW5431RP-ZE-27135</t>
  </si>
  <si>
    <t>IPC-HDBW5431R-ZE</t>
  </si>
  <si>
    <t>DH-IPC-HDBW5442EP-ZE-2712-DC12AC24V</t>
  </si>
  <si>
    <t>IPC-HDBW5442E-ZE</t>
    <phoneticPr fontId="2" type="noConversion"/>
  </si>
  <si>
    <t>DH-IPC-HDBW5442EP-ZE-0832-DC12AC24V</t>
  </si>
  <si>
    <t>IPC-HDBW5442E-ZE</t>
  </si>
  <si>
    <t>DH-IPC-HDBW5442RP-ASE-0280B</t>
  </si>
  <si>
    <t>IPC-HDBW5442R-ASE</t>
  </si>
  <si>
    <t>DH-IPC-HDBW5442RP-ASE-NI-0360B</t>
  </si>
  <si>
    <t>IPC-HDBW5442R-ASE-NI</t>
  </si>
  <si>
    <t>DH-IPC-HDBW5541EP-ZE-27135-DC12AC24V</t>
  </si>
  <si>
    <t>IPC-HDBW5541E-ZE</t>
  </si>
  <si>
    <t>DH-IPC-HDBW5541EP-ZE-0735-DC12AC24V</t>
  </si>
  <si>
    <t>IPC-HDBW5541E-ZE-0735</t>
  </si>
  <si>
    <t>DH-IPC-HDBW5541RP-ASE-0280B</t>
  </si>
  <si>
    <t>IPC-HDBW5541R-ASE</t>
  </si>
  <si>
    <t>DH-IPC-HDBW5631EP-ZE-27135</t>
  </si>
  <si>
    <t>IPC-HDBW5631E-ZE</t>
  </si>
  <si>
    <t>DH-IPC-HDBW5631EP-ZE-0735</t>
  </si>
  <si>
    <t>DH-IPC-HDBW5631RP-ZE-27135</t>
  </si>
  <si>
    <t>IPC-HDBW5631R-ZE</t>
  </si>
  <si>
    <t>IPC-HDBW5830EP-Z-S2</t>
  </si>
  <si>
    <t>IPC-HDBW5830E-Z-S2</t>
  </si>
  <si>
    <t>DH-IPC-HDBW5830RP-Z-S2</t>
  </si>
  <si>
    <t>IPC-HDBW5830R-Z-S2</t>
  </si>
  <si>
    <t>DH-IPC-HDBW5831EP-ZE-2712</t>
  </si>
  <si>
    <t>IPC-HDBW5831E-ZE</t>
  </si>
  <si>
    <t>DH-IPC-HDBW5831EP-ZE-0735</t>
  </si>
  <si>
    <t>DH-IPC-HDBW5831RP-ZE-2712</t>
  </si>
  <si>
    <t>IPC-HDBW5831R-ZE</t>
  </si>
  <si>
    <t>DH-IPC-HDBW5842HP-ZHE-2712F-DC12AC24V</t>
  </si>
  <si>
    <t>IPC-HDBW5842H-ZHEF</t>
  </si>
  <si>
    <t>DH-IPC-HDBW7442HP-Z-0832-DC12AC24V</t>
  </si>
  <si>
    <t>IPC-HDBW7442H-Z</t>
  </si>
  <si>
    <t>DH-IPC-HDBW7442HP-Z-2712F-DC12AC24V</t>
  </si>
  <si>
    <t>IPC-HDBW7442H-ZF</t>
  </si>
  <si>
    <t>DH-IPC-HDBW7442HP-ZFR-0832-DC12AC24V</t>
  </si>
  <si>
    <t>IPC-HDBW7442H-ZFR</t>
  </si>
  <si>
    <t>DH-IPC-HDBW7442HP-ZFR-2712F-DC12AC24V</t>
  </si>
  <si>
    <t>IPC-HDBW7442H-ZFRF</t>
  </si>
  <si>
    <t>DH-IPC-HDBW7842HP-Z-2712F-DC12AC24V</t>
  </si>
  <si>
    <t>IPC-HDBW7842H-ZF</t>
  </si>
  <si>
    <t>IPC-HDBW81200EP-Z</t>
  </si>
  <si>
    <t>IPC-HDBW81200E-Z</t>
  </si>
  <si>
    <t>DH-IPC-HDBW81230EP-ZHE</t>
  </si>
  <si>
    <t>IPC-HDBW81230E-ZHE</t>
  </si>
  <si>
    <t>IPC-HDBW81230EP-ZH-S2</t>
  </si>
  <si>
    <t>IPC-HDBW81230E-ZH-S2</t>
  </si>
  <si>
    <t>DH-IPC-HDBW81230EP-ZH-S2</t>
  </si>
  <si>
    <t>DH-IPC-HDBW8231EP-ZHE</t>
  </si>
  <si>
    <t>IPC-HDBW8231E-ZHE</t>
  </si>
  <si>
    <t>DH-IPC-HDBW8232EP-ZH-SL-S2</t>
  </si>
  <si>
    <t>IPC-HDBW8232E-ZH-SL-S2</t>
  </si>
  <si>
    <t>DH-IPC-HDBW8241EP-Z-27135</t>
  </si>
  <si>
    <t>IPC-HDBW8241E-Z</t>
  </si>
  <si>
    <t>DH-IPC-HDBW8242EP-ZFD-0832</t>
  </si>
  <si>
    <t>IPC-HDBW8242E-ZFD</t>
  </si>
  <si>
    <t>DH-IPC-HDBW8242EP-ZFR-0832</t>
  </si>
  <si>
    <t>IPC-HDBW8242E-ZFR</t>
  </si>
  <si>
    <t>IPC-HDBW8301P</t>
  </si>
  <si>
    <t>DH-IPC-HDBW8331EP-ZHE-0735</t>
  </si>
  <si>
    <t>IPC-HDBW8331E-ZHE</t>
  </si>
  <si>
    <t>DH-IPC-HDBW8331EP-ZHE</t>
  </si>
  <si>
    <t>DH-IPC-HDBW8331EP-ZH-0735-S2</t>
  </si>
  <si>
    <t>IPC-HDBW8331E-ZH-S2</t>
  </si>
  <si>
    <t>DH-IPC-HDBW8630EP-ZHE</t>
  </si>
  <si>
    <t>IPC-HDBW8630E-ZHE</t>
  </si>
  <si>
    <t>IPC-HDBW8630EP-ZH-S2</t>
  </si>
  <si>
    <t>IPC-HDBW8630E-ZH-S2</t>
  </si>
  <si>
    <t>DH-IPC-HDBW8630EP-ZH-S2</t>
  </si>
  <si>
    <t>DH-IPC-HDPW4221FP-W-0280B</t>
  </si>
  <si>
    <t>IPC-HDPW4221F-W</t>
  </si>
  <si>
    <t>DH-IPC-HDPW5241GP-Z-27135</t>
  </si>
  <si>
    <t>IPC-HDPW5241G-Z</t>
  </si>
  <si>
    <t>DH-IPC-HDPW5442GP-Z-2712</t>
  </si>
  <si>
    <t>IPC-HDPW5442G-Z</t>
  </si>
  <si>
    <t>DH-IPC-HDPW5541GP-Z-27135</t>
  </si>
  <si>
    <t>IPC-HDPW5541G-Z</t>
  </si>
  <si>
    <t>IPC-HDW1020SP-0280B-S3</t>
  </si>
  <si>
    <t>IPC-HDW1020SB-S3</t>
  </si>
  <si>
    <t>DH-IPC-HDW1230SP-0280B-S2</t>
  </si>
  <si>
    <t>IPC-HDW1230S-S2</t>
  </si>
  <si>
    <t>DH-IPC-HDW1231SP-0360B</t>
  </si>
  <si>
    <t>IPC-HDW1231S</t>
  </si>
  <si>
    <t>DH-IPC-HDW1231SP-0280B</t>
  </si>
  <si>
    <t>DH-IPC-HDW1320SP-0360B-S3</t>
  </si>
  <si>
    <t>IPC-HDW1320S-S3</t>
  </si>
  <si>
    <t>DH-IPC-HDW1320SP-0280B-S3</t>
  </si>
  <si>
    <t>DH-IPC-HDW1431SP-0280B</t>
  </si>
  <si>
    <t>IPC-HDW1431S</t>
  </si>
  <si>
    <t>DH-IPC-HDW1531SP-0360B</t>
  </si>
  <si>
    <t>IPC-HDW1531S</t>
  </si>
  <si>
    <t>DH-IPC-HDW1531SP-0280B</t>
  </si>
  <si>
    <t>IPC-HDW2120RP-Z</t>
  </si>
  <si>
    <t>IPC-HDW2120R-Z</t>
  </si>
  <si>
    <t>DH-IPC-HDW2231RP-ZS</t>
  </si>
  <si>
    <t>IPC-HDW2231R-ZS</t>
  </si>
  <si>
    <t>DH-IPC-HDW2231TP-AS-0280B-S2</t>
  </si>
  <si>
    <t>IPC-HDW2231T-AS-S2</t>
  </si>
  <si>
    <t>DH-IPC-HDW2231TP-ZS-27135-S2</t>
  </si>
  <si>
    <t>IPC-HDW2231T-ZS-S2</t>
  </si>
  <si>
    <t>DH-IPC-HDW2431RP-ZS</t>
  </si>
  <si>
    <t>IPC-HDW2431R-ZS</t>
  </si>
  <si>
    <t>DH-IPC-HDW2431TP-AS-0280B-S2</t>
  </si>
  <si>
    <t>IPC-HDW2431T-AS-S2</t>
  </si>
  <si>
    <t>DH-IPC-HDW2431TP-AS-0280B-S2-DZ</t>
    <phoneticPr fontId="3" type="noConversion"/>
  </si>
  <si>
    <t>IPC-HDW2431T-AS-S2-DZ</t>
  </si>
  <si>
    <t>DH-IPC-HDW2431TP-ZS-27135-S2</t>
  </si>
  <si>
    <t>IPC-HDW2431T-ZS-S2</t>
  </si>
  <si>
    <t>DH-IPC-HDW2531RP-ZS-27135</t>
  </si>
  <si>
    <t>IPC-HDW2531R-ZS</t>
  </si>
  <si>
    <t>DH-IPC-HDW2831TP-AS-0280B-S2</t>
  </si>
  <si>
    <t>IPC-HDW2831T-AS-S2</t>
  </si>
  <si>
    <t>DH-IPC-HDW4231EMP-ASE-0360B</t>
  </si>
  <si>
    <t>IPC-HDW4231EM-ASE</t>
  </si>
  <si>
    <t>DH-IPC-HDW4231MP-0360B-S2</t>
  </si>
  <si>
    <t>IPC-HDW4231M-S2</t>
  </si>
  <si>
    <t>IPC-HDW4421MP-0360B</t>
  </si>
  <si>
    <t>IPC-HDW4421M</t>
  </si>
  <si>
    <t>DH-IPC-HDW4431EMP-ASE-0280B</t>
  </si>
  <si>
    <t>IPC-HDW4431EM-ASE</t>
  </si>
  <si>
    <t>IPC-HDW4431MP-0360B-S2</t>
  </si>
  <si>
    <t>IPC-HDW4431M-S2</t>
  </si>
  <si>
    <t>DH-IPC-HDW4431MP-0360B-S2</t>
  </si>
  <si>
    <t>DH-IPC-HDW4631EMP-ASE-0280B</t>
  </si>
  <si>
    <t>IPC-HDW4631EM-ASE</t>
  </si>
  <si>
    <t>IPC-HDW4830EMP-AS-0400B</t>
  </si>
  <si>
    <t>IPC-HDW4830EM-AS-0400B</t>
  </si>
  <si>
    <t>DH-IPC-HDW4831EMP-ASE-0400B</t>
  </si>
  <si>
    <t>IPC-HDW4831EM-ASE</t>
  </si>
  <si>
    <t>DH-IPC-HDW4831EMP-ASE-0280B</t>
  </si>
  <si>
    <t>DH-IPC-HDW5231RP-ZE-27135</t>
  </si>
  <si>
    <t>IPC-HDW5231R-ZE</t>
  </si>
  <si>
    <t>DH-IPC-HDW5241HP-AS-PV-0280B</t>
  </si>
  <si>
    <t>IPC-HDW5241H-AS-PV</t>
  </si>
  <si>
    <t>DH-IPC-HDW5241TMP-AS-0280B</t>
  </si>
  <si>
    <t>IPC-HDW5241TM-AS</t>
  </si>
  <si>
    <t>DH-IPC-HDW5241TMP-AS-LED-0280B</t>
  </si>
  <si>
    <t>IPC-HDW5241TM-AS-LED</t>
  </si>
  <si>
    <t>DH-IPC-HDW5431RP-ZE-27135</t>
  </si>
  <si>
    <t>IPC-HDW5431R-ZE</t>
  </si>
  <si>
    <t>IPC-HDW5431RP-Z-S2</t>
  </si>
  <si>
    <t>IPC-HDW5431R-Z-S2</t>
  </si>
  <si>
    <t>DH-IPC-HDW5442TMP-AS-0280B</t>
  </si>
  <si>
    <t>IPC-HDW5442TM-AS</t>
  </si>
  <si>
    <t>DH-IPC-HDW5442TMP-ASE-0280B</t>
  </si>
  <si>
    <t>IPC-HDW5442TM-ASE</t>
  </si>
  <si>
    <t>DH-IPC-HDW5541HP-AS-PV-0280B</t>
  </si>
  <si>
    <t>IPC-HDW5541H-AS-PV</t>
  </si>
  <si>
    <t>DH-IPC-HDW5541TMP-AS-0280B</t>
  </si>
  <si>
    <t>IPC-HDW5541TM-AS</t>
  </si>
  <si>
    <t>DH-IPC-HDW5631RP-ZE-27135</t>
  </si>
  <si>
    <t>IPC-HDW5631R-ZE</t>
  </si>
  <si>
    <t>IPC-HDW5830RP-Z-S2</t>
  </si>
  <si>
    <t>IPC-HDW5830R-Z-S2</t>
  </si>
  <si>
    <t>DH-IPC-HDW5831RP-ZE-2712</t>
  </si>
  <si>
    <t>IPC-HDW5831R-ZE</t>
  </si>
  <si>
    <t>DH-IPC-HDW8341XP-3D-0360B</t>
  </si>
  <si>
    <t>IPC-HDW8341X-3D</t>
  </si>
  <si>
    <t>DH-IPC-HDW8341XP-3D-0280B</t>
  </si>
  <si>
    <t>DH-IPC-HDW8341XP-3D-0280B-S2</t>
  </si>
  <si>
    <t>IPC-HDW8341X-3D-S2</t>
  </si>
  <si>
    <t>DH-IPC-HDW8341XP-BV-3D-0280B</t>
  </si>
  <si>
    <t>IPC-HDW8341X-BV-3D</t>
  </si>
  <si>
    <t>IPC-HF3500P</t>
  </si>
  <si>
    <t>DH-IPC-HF5431EP-E</t>
  </si>
  <si>
    <t>IPC-HF5431E-E</t>
  </si>
  <si>
    <t>DH-IPC-HF5541EP-E</t>
  </si>
  <si>
    <t>IPC-HF5541E-E</t>
  </si>
  <si>
    <t>DH-IPC-HF81200EP</t>
  </si>
  <si>
    <t>IPC-HF81200EP</t>
  </si>
  <si>
    <t>DH-IPC-HF81230EP-E</t>
  </si>
  <si>
    <t>IPC-HF81230E-E</t>
  </si>
  <si>
    <t>DH-IPC-HF8231FP-E</t>
  </si>
  <si>
    <t>IPC-HF8231F-E</t>
  </si>
  <si>
    <t>DH-IPC-HF8232FP-HDMI-S2</t>
  </si>
  <si>
    <t>IPC-HF8232F-HDMI-S2</t>
  </si>
  <si>
    <t>DH-IPC-HF8242FP-FR</t>
  </si>
  <si>
    <t>IPC-HF8242F-FR</t>
  </si>
  <si>
    <t>DH-IPC-HF8331FP-E</t>
  </si>
  <si>
    <t>IPC-HF8331F-E</t>
  </si>
  <si>
    <t>DH-IPC-HF8630FP-E</t>
  </si>
  <si>
    <t>IPC-HF8630F-E</t>
  </si>
  <si>
    <t>IPC-HF8630FP-S2</t>
  </si>
  <si>
    <t>IPC-HF8630F-S2</t>
  </si>
  <si>
    <t>DH-IPC-HFW1000SP-W-0360B</t>
  </si>
  <si>
    <t>IPC-HFW1000S-W</t>
  </si>
  <si>
    <t>DH-IPC-HFW1120SP-W-0360B</t>
  </si>
  <si>
    <t>IPC-HFW1120S-W</t>
  </si>
  <si>
    <t>DH-IPC-HFW1230SP-0360B-S2</t>
  </si>
  <si>
    <t>IPC-HFW1230S-S2</t>
  </si>
  <si>
    <t>DH-IPC-HFW1231SP-0360B</t>
  </si>
  <si>
    <t>IPC-HFW1231S</t>
  </si>
  <si>
    <t>DH-IPC-HFW1235SP-W-0360B</t>
  </si>
  <si>
    <t>IPC-HFW1235S-W</t>
  </si>
  <si>
    <t>DH-IPC-HFW1320SP-0280B</t>
  </si>
  <si>
    <t>IPC-HFW1320S</t>
  </si>
  <si>
    <t>DH-IPC-HFW1320SP-0360B-S3</t>
  </si>
  <si>
    <t>IPC-HFW1320S-S3</t>
  </si>
  <si>
    <t>DH-IPC-HFW1320SP-W-0360B</t>
  </si>
  <si>
    <t>IPC-HFW1320S-W</t>
  </si>
  <si>
    <t>DH-IPC-HFW1431SP-0360B</t>
  </si>
  <si>
    <t>IPC-HFW1431S</t>
  </si>
  <si>
    <t>DH-IPC-HFW1431SP-0280B</t>
  </si>
  <si>
    <t>DH-IPC-HFW1435SP-W-0360B</t>
  </si>
  <si>
    <t>IPC-HFW1435S-W</t>
  </si>
  <si>
    <t>DH-IPC-HFW1531SP-0360B</t>
  </si>
  <si>
    <t>IPC-HFW1531S</t>
  </si>
  <si>
    <t>DH-IPC-HFW1531SP-0280B</t>
  </si>
  <si>
    <t>DH-IPC-HFW1831CP-PIR-0280B</t>
  </si>
  <si>
    <t>IPC-HFW1831C-PIR</t>
  </si>
  <si>
    <t>DH-IPC-HFW1831EP-0400B</t>
  </si>
  <si>
    <t>IPC-HFW1831E</t>
  </si>
  <si>
    <t>IPC-HFW2100RP-Z</t>
  </si>
  <si>
    <t>IPC-HFW2100R-Z</t>
  </si>
  <si>
    <t>IPC-HFW2200RP-Z</t>
  </si>
  <si>
    <t>IPC-HFW2200R-Z</t>
  </si>
  <si>
    <t>DH-IPC-HFW2231RP-ZS-IRE6</t>
  </si>
  <si>
    <t>IPC-HFW2231R-ZS-IRE6</t>
  </si>
  <si>
    <t>DH-IPC-HFW2231SP-S-0360B-S2</t>
  </si>
  <si>
    <t>IPC-HFW2231S-S-S2</t>
  </si>
  <si>
    <t>DH-IPC-HFW2231TP-ZAS-27135</t>
  </si>
  <si>
    <t>IPC-HFW2231T-ZAS</t>
  </si>
  <si>
    <t>DH-IPC-HFW2231TP-ZAS-27135-S2</t>
  </si>
  <si>
    <t>IPC-HFW2231T-ZAS-S2</t>
  </si>
  <si>
    <t>DH-IPC-HFW2320RP-ZS-IRE6</t>
  </si>
  <si>
    <t>IPC-HFW2320R-ZS-IRE6</t>
  </si>
  <si>
    <t>IPC-HFW2421RP-ZS-IRE6</t>
  </si>
  <si>
    <t>IPC-HFW2421R-ZS-IRE6</t>
  </si>
  <si>
    <t>DH-IPC-HFW2431RP-ZS-IRE6</t>
  </si>
  <si>
    <t>IPC-HFW2431R-ZS-IRE6</t>
  </si>
  <si>
    <t>DH-IPC-HFW2431SP-S-0360B-S2</t>
  </si>
  <si>
    <t>IPC-HFW2431S-S-S2</t>
  </si>
  <si>
    <t>DH-IPC-HFW2431SP-S-0360B-S2-DZ</t>
    <phoneticPr fontId="3" type="noConversion"/>
  </si>
  <si>
    <t>IPC-HFW2431S-S-S2-DZ</t>
  </si>
  <si>
    <t>DH-IPC-HFW2431TP-ZAS-27135</t>
  </si>
  <si>
    <t>IPC-HFW2431T-ZAS</t>
  </si>
  <si>
    <t>DH-IPC-HFW2431TP-ZAS-27135-S2</t>
  </si>
  <si>
    <t>IPC-HFW2431T-ZAS-S2</t>
  </si>
  <si>
    <t>DH-IPC-HFW2431TP-ZAS-27135-S2-DZ</t>
    <phoneticPr fontId="3" type="noConversion"/>
  </si>
  <si>
    <t>IPC-HFW2431T-ZAS-S2-DZ</t>
  </si>
  <si>
    <t>DH-IPC-HFW2431TP-ZS-27135</t>
    <phoneticPr fontId="3" type="noConversion"/>
  </si>
  <si>
    <t>IPC-HFW2431T-ZS</t>
  </si>
  <si>
    <t>DH-IPC-HFW2531TP-ZAS-27135</t>
  </si>
  <si>
    <t>IPC-HFW2531T-ZAS</t>
  </si>
  <si>
    <t>DH-IPC-HFW2531TP-ZS-27135</t>
  </si>
  <si>
    <t>IPC-HFW2531T-ZS</t>
  </si>
  <si>
    <t>DH-IPC-HFW2831SP-S-0360B-S2</t>
  </si>
  <si>
    <t>IPC-HFW2831S-S-S2</t>
  </si>
  <si>
    <t>DH-IPC-HFW2831TP-ZAS-3711</t>
  </si>
  <si>
    <t>IPC-HFW2831T-ZAS</t>
  </si>
  <si>
    <t>IPC-HFW4120SP-0360B</t>
  </si>
  <si>
    <t>IPC-HFW4120S</t>
  </si>
  <si>
    <t>DH-IPC-HFW4230MP-4G-AS-I2-0360B-HW120</t>
  </si>
  <si>
    <t>IPC-HFW4230M-4G-AS-I2</t>
    <phoneticPr fontId="2" type="noConversion"/>
  </si>
  <si>
    <t>DH-IPC-HFW4231EP-SE-0360B</t>
  </si>
  <si>
    <t>IPC-HFW4231E-SE</t>
  </si>
  <si>
    <t>DH-IPC-HFW4231MP-AS-SFC-I2-0360B</t>
  </si>
  <si>
    <t>IPC-HFW4231M-AS-SFC-I2</t>
  </si>
  <si>
    <t>DH-IPC-HFW4231SP-0360B-S2</t>
  </si>
  <si>
    <t>IPC-HFW4231S-S2</t>
  </si>
  <si>
    <t>DH-IPC-HFW4231TP-ASE-0360B</t>
  </si>
  <si>
    <t>IPC-HFW4231T-ASE</t>
  </si>
  <si>
    <t>DH-IPC-HFW4239TP-ASE-NI-0360B</t>
  </si>
  <si>
    <t>IPC-HFW4239T-ASE-NI</t>
  </si>
  <si>
    <t>DH-IPC-HFW4431EP-SE-0360B</t>
  </si>
  <si>
    <t>IPC-HFW4431E-SE</t>
  </si>
  <si>
    <t>DH-IPC-HFW4431SP-0360B-S2</t>
  </si>
  <si>
    <t>IPC-HFW4431S-S2</t>
  </si>
  <si>
    <t>DH-IPC-HFW4431TP-ASE-0360B</t>
  </si>
  <si>
    <t>IPC-HFW4431T-ASE</t>
  </si>
  <si>
    <t>DH-IPC-HFW4631EP-SE-0360B</t>
  </si>
  <si>
    <t>IPC-HFW4631E-SE</t>
  </si>
  <si>
    <t>DH-IPC-HFW4631EP-SE-0280B</t>
  </si>
  <si>
    <t>DH-IPC-HFW4631TP-ASE-0360B</t>
  </si>
  <si>
    <t>IPC-HFW4631T-ASE</t>
  </si>
  <si>
    <t>DH-IPC-HFW4830EP-S-0400B</t>
  </si>
  <si>
    <t>IPC-HFW4830E-S</t>
  </si>
  <si>
    <t>IPC-HFW4830EP-S-0400B</t>
  </si>
  <si>
    <t>IPC-HFW4830E-S-0400B</t>
  </si>
  <si>
    <t>DH-IPC-HFW4831EP-SE-0400B</t>
  </si>
  <si>
    <t>IPC-HFW4831E-SE</t>
  </si>
  <si>
    <t>DH-IPC-HFW4831TP-ASE-0400B</t>
  </si>
  <si>
    <t>IPC-HFW4831T-ASE</t>
  </si>
  <si>
    <t>IPC-HFW5121EP-Z</t>
  </si>
  <si>
    <t>IPC-HFW5121E-Z</t>
  </si>
  <si>
    <t>IPC-HFW5200CP</t>
  </si>
  <si>
    <t>DH-IPC-HFW5231EP-ZE-27135</t>
  </si>
  <si>
    <t>IPC-HFW5231E-ZE</t>
  </si>
  <si>
    <t>DH-IPC-HFW5231EP-ZE-0735</t>
  </si>
  <si>
    <t>DH-IPC-HFW5231EP-ZE-0560</t>
  </si>
  <si>
    <t>DH-IPC-HFW5231EP-Z-S2</t>
  </si>
  <si>
    <t>IPC-HFW5231E-Z-S2</t>
  </si>
  <si>
    <t>DH-IPC-HFW5241EP-S-0360B</t>
  </si>
  <si>
    <t>IPC-HFW5241E-S</t>
  </si>
  <si>
    <t>DH-IPC-HFW5241EP-ZE-27135</t>
  </si>
  <si>
    <t>IPC-HFW5241E-ZE</t>
  </si>
  <si>
    <t>DH-IPC-HFW5241EP-ZE-0735</t>
  </si>
  <si>
    <t>DH-IPC-HFW5241EP-ZE-0560</t>
  </si>
  <si>
    <t>DH-IPC-HFW5241TP-ASE-0360B</t>
  </si>
  <si>
    <t>IPC-HFW5241T-ASE</t>
  </si>
  <si>
    <t>DH-IPC-HFW5241TP-ASE-NI-0360B</t>
  </si>
  <si>
    <t>IPC-HFW5241T-ASE-NI</t>
  </si>
  <si>
    <t>DH-IPC-HFW5241TP-AS-LED-0360B</t>
  </si>
  <si>
    <t>IPC-HFW5241T-AS-LED</t>
  </si>
  <si>
    <t>DH-IPC-HFW5241TP-AS-PV-0360B</t>
  </si>
  <si>
    <t>IPC-HFW5241T-AS-PV</t>
  </si>
  <si>
    <t>DH-IPC-HFW5431EP-ZE-27135</t>
  </si>
  <si>
    <t>IPC-HFW5431E-ZE</t>
  </si>
  <si>
    <t>DH-IPC-HFW5431EP-ZE-0735</t>
  </si>
  <si>
    <t>DH-IPC-HFW5431EP-Z-0735-S2</t>
  </si>
  <si>
    <t>IPC-HFW5431E-Z-S2</t>
  </si>
  <si>
    <t>DH-IPC-HFW5442EP-S-0360B</t>
  </si>
  <si>
    <t>IPC-HFW5442E-S</t>
  </si>
  <si>
    <t>DH-IPC-HFW5442EP-ZE-2712</t>
  </si>
  <si>
    <t>IPC-HFW5442E-ZE</t>
  </si>
  <si>
    <t>DH-IPC-HFW5442EP-ZE-0832</t>
  </si>
  <si>
    <t>DH-IPC-HFW5442TP-ASE-NI-0360B</t>
  </si>
  <si>
    <t>IPC-HFW5442T-ASE-NI</t>
  </si>
  <si>
    <t>DH-IPC-HFW5541EP-S-0360B</t>
  </si>
  <si>
    <t>IPC-HFW5541E-S</t>
  </si>
  <si>
    <t>DH-IPC-HFW5541EP-ZE-27135</t>
  </si>
  <si>
    <t>IPC-HFW5541E-ZE</t>
  </si>
  <si>
    <t>DH-IPC-HFW5541EP-ZE-0735</t>
  </si>
  <si>
    <t>DH-IPC-HFW5541TP-ASE-0360B</t>
  </si>
  <si>
    <t>IPC-HFW5541T-ASE</t>
  </si>
  <si>
    <t>DH-IPC-HFW5541TP-AS-PV-0360B</t>
  </si>
  <si>
    <t>IPC-HFW5541T-AS-PV</t>
  </si>
  <si>
    <t>DH-IPC-HFW5631EP-ZE-27135</t>
  </si>
  <si>
    <t>IPC-HFW5631E-ZE</t>
  </si>
  <si>
    <t>DH-IPC-HFW5631EP-ZE-0735</t>
  </si>
  <si>
    <t>DH-IPC-HFW5831EP-ZE-2712</t>
  </si>
  <si>
    <t>IPC-HFW5831E-ZE</t>
  </si>
  <si>
    <t>DH-IPC-HFW5831EP-ZE-0735</t>
  </si>
  <si>
    <t>DH-IPC-HFW5842HP-ZHE-2712F-DC12AC24V</t>
  </si>
  <si>
    <t>IPC-HFW5842H-ZHEF</t>
  </si>
  <si>
    <t>DH-IPC-HFW71242HP-Z-2712-DC12AC24V</t>
  </si>
  <si>
    <t>IPC-HFW71242H-Z</t>
  </si>
  <si>
    <t>DH-IPC-HFW7442HP-Z-0832-DC12AC24V</t>
  </si>
  <si>
    <t>IPC-HFW7442H-Z</t>
  </si>
  <si>
    <t>DH-IPC-HFW7442HP-Z-2712F-DC12AC24V</t>
  </si>
  <si>
    <t>IPC-HFW7442H-ZF</t>
  </si>
  <si>
    <t>DH-IPC-HFW7442HP-ZFR-0832-DC12AC24V</t>
  </si>
  <si>
    <t>IPC-HFW7442H-ZFR</t>
  </si>
  <si>
    <t>DH-IPC-HFW7442HP-ZFR-2712F-DC12AC24V</t>
  </si>
  <si>
    <t>IPC-HFW7442H-ZFRF</t>
  </si>
  <si>
    <t>DH-IPC-HFW7842HP-Z-2712F-DC12AC24V</t>
  </si>
  <si>
    <t>IPC-HFW7842H-ZF</t>
  </si>
  <si>
    <t>DH-IPC-HFW81230EP-ZHE</t>
  </si>
  <si>
    <t>IPC-HFW81230E-ZHE</t>
  </si>
  <si>
    <t>DH-IPC-HFW81230EP-ZH-S2</t>
  </si>
  <si>
    <t>IPC-HFW81230E-ZH-S2</t>
  </si>
  <si>
    <t>DH-IPC-HFW8231EP-ZHE-0735</t>
  </si>
  <si>
    <t>IPC-HFW8231E-ZHE</t>
  </si>
  <si>
    <t>DH-IPC-HFW8231EP-ZHE</t>
  </si>
  <si>
    <t>DH-IPC-HFW8231EP-ZH-S2</t>
  </si>
  <si>
    <t>IPC-HFW8231E-ZH-S2</t>
  </si>
  <si>
    <t>DH-IPC-HFW8232EP-Z-BIRA-0784</t>
  </si>
  <si>
    <t>IPC-HFW8232E-Z-BIRA-0784</t>
  </si>
  <si>
    <t>DH-IPC-HFW8232EP-ZHE</t>
  </si>
  <si>
    <t>IPC-HFW8232E-ZHE</t>
  </si>
  <si>
    <t>DH-IPC-HFW8241EP-Z-27135</t>
  </si>
  <si>
    <t>IPC-HFW8241E-Z</t>
  </si>
  <si>
    <t>DH-IPC-HFW8241EP-Z-0735</t>
  </si>
  <si>
    <t>DH-IPC-HFW8242EP-ZFR-BIRA-LED-0832</t>
  </si>
  <si>
    <t>IPC-HFW8242E-ZFR-BIRA-LED</t>
  </si>
  <si>
    <t>IPC-HFW8281EP-Z</t>
  </si>
  <si>
    <t>IPC-HFW8281E-Z</t>
  </si>
  <si>
    <t>DH-IPC-HFW8331EP-Z</t>
  </si>
  <si>
    <t>IPC-HFW8331E-Z</t>
  </si>
  <si>
    <t>DH-IPC-HFW8331EP-ZHE-0735</t>
  </si>
  <si>
    <t>IPC-HFW8331E-ZHE</t>
  </si>
  <si>
    <t>DH-IPC-HFW8331EP-ZHE</t>
  </si>
  <si>
    <t>DH-IPC-HFW8331EP-ZH-S2</t>
  </si>
  <si>
    <t>IPC-HFW8331E-ZH-S2</t>
  </si>
  <si>
    <t>DH-IPC-HFW8331EP-ZH-0735-S2</t>
  </si>
  <si>
    <t>DH-IPC-HFW8630EP-ZHE</t>
  </si>
  <si>
    <t>IPC-HFW8630E-ZHE</t>
  </si>
  <si>
    <t>DH-IPC-HFW8630EP-ZH-S2</t>
  </si>
  <si>
    <t>IPC-HFW8630E-ZH-S2</t>
  </si>
  <si>
    <t>DH-IPC-HUM4231P-0280B</t>
  </si>
  <si>
    <t>IPC-HUM4231</t>
  </si>
  <si>
    <t>DH-IPC-HUM8230P-E1</t>
  </si>
  <si>
    <t>IPC-HUM8230-E1</t>
  </si>
  <si>
    <t>IPC-HUM8230-L1-0280B</t>
  </si>
  <si>
    <t>IPC-HUM8230-L1</t>
  </si>
  <si>
    <t>DH-IPC-HUM8231P-E1</t>
  </si>
  <si>
    <t>IPC-HUM8231-E1</t>
  </si>
  <si>
    <t>DH-IPC-HUM8231P-E2</t>
  </si>
  <si>
    <t>IPC-HUM8231-E2</t>
  </si>
  <si>
    <t>IPC-HUM8231-L1-0280B</t>
  </si>
  <si>
    <t>IPC-HUM8231-L1</t>
  </si>
  <si>
    <t>IPC-HUM8231-L3-0280B</t>
  </si>
  <si>
    <t>IPC-HUM8231-L3</t>
  </si>
  <si>
    <t>IPC-HUM8231-L4-0280B</t>
  </si>
  <si>
    <t>IPC-HUM8231-L4</t>
  </si>
  <si>
    <t>IPC-HUM8231-L5-0280B</t>
  </si>
  <si>
    <t>IPC-HUM8231-L5</t>
  </si>
  <si>
    <t>IPC-HUM8431P-E1</t>
  </si>
  <si>
    <t>IPC-HUM8431-E1</t>
  </si>
  <si>
    <t>DH-IPC-HUM8431P-E1</t>
  </si>
  <si>
    <t>IPC-HUM8431-L1-0280B</t>
  </si>
  <si>
    <t>IPC-HUM8431-L1</t>
  </si>
  <si>
    <t>IPC-HUM8431-L3-0280B</t>
  </si>
  <si>
    <t>IPC-HUM8431-L3</t>
  </si>
  <si>
    <t>IPC-HUM8431-L4-0280B</t>
  </si>
  <si>
    <t>IPC-HUM8431-L4</t>
  </si>
  <si>
    <t>IPC-HUM8431-L5-0280B</t>
  </si>
  <si>
    <t>IPC-HUM8431-L5</t>
  </si>
  <si>
    <t>IPC-K100P</t>
  </si>
  <si>
    <t>DH-IPC-K15P-5G</t>
  </si>
  <si>
    <t>IPC-K15-5G</t>
  </si>
  <si>
    <t>DH-IPC-K15AP</t>
  </si>
  <si>
    <t>IPC-K15AP</t>
  </si>
  <si>
    <t>DH-IPC-K15P</t>
  </si>
  <si>
    <t>IPC-K15P</t>
  </si>
  <si>
    <t>IPC-K15P-5G</t>
  </si>
  <si>
    <t>DH-IPC-K26P</t>
  </si>
  <si>
    <t>IPC-K26P</t>
  </si>
  <si>
    <t>DH-IPC-K35P-5G</t>
  </si>
  <si>
    <t>IPC-K35-5G</t>
  </si>
  <si>
    <t>IPC-K35AP</t>
  </si>
  <si>
    <t>DH-IPC-K35AP</t>
  </si>
  <si>
    <t>DH-IPC-K35P</t>
  </si>
  <si>
    <t>IPC-K35P</t>
  </si>
  <si>
    <t>DH-IPC-K46P</t>
  </si>
  <si>
    <t>IPC-K46P</t>
  </si>
  <si>
    <t>DH-IPC-K86P</t>
  </si>
  <si>
    <t>IPC-K86P</t>
  </si>
  <si>
    <t>IPC-KIT001</t>
  </si>
  <si>
    <t>IPC-KIT001W</t>
  </si>
  <si>
    <t>IPC-KIT002</t>
  </si>
  <si>
    <t>DH-IPC-KW12WP</t>
  </si>
  <si>
    <t>IPC-KW12WP</t>
  </si>
  <si>
    <t>IPC-L26P-imou</t>
  </si>
  <si>
    <t>DH-IPC-MBW4231P-M12-H-0280B</t>
  </si>
  <si>
    <t>IPC-MBW4231-M12-H</t>
  </si>
  <si>
    <t>DH-IPC-MBW4431P-AS-H-0280B</t>
  </si>
  <si>
    <t>IPC-MBW4431-AS-H</t>
  </si>
  <si>
    <t>DH-IPC-MBW4431P-M12-H-0280B</t>
  </si>
  <si>
    <t>IPC-MBW4431-M12-H</t>
  </si>
  <si>
    <t>DH-IPC-MBW4431N-M12-H-0280B</t>
  </si>
  <si>
    <t>IPC-MBW4431N-M12-H-0280B</t>
  </si>
  <si>
    <t>DH-IPC-MW1230DP-HM12-0280B</t>
  </si>
  <si>
    <t>IPC-MW1230D-HM12</t>
  </si>
  <si>
    <t>DH-IPC-MW1230DP-VM12-0280B</t>
  </si>
  <si>
    <t>IPC-MW1230D-VM12</t>
  </si>
  <si>
    <t>DH-IPC-PDB4830P-B360-E4-0280B</t>
  </si>
  <si>
    <t>IPC-PDB4830-B360-E4</t>
  </si>
  <si>
    <t>DH-IPC-PDBW5831P-B360-E4-2712</t>
  </si>
  <si>
    <t>IPC-PDBW5831-B360-E4</t>
  </si>
  <si>
    <t>DH-IPC-PDBW8800P-H-A180-E4-AC24V</t>
  </si>
  <si>
    <t>IPC-PDBW8800-H-A180-E4-AC24V</t>
  </si>
  <si>
    <t>DH-IPC-PDBW8802P-H-A180-E4-AC24V</t>
  </si>
  <si>
    <t>IPC-PDBW8802-H-A180-E4-AC24V</t>
  </si>
  <si>
    <t>DH-IPC-PF83230P-H-A180-E4-0450B-DC36V</t>
  </si>
  <si>
    <t>IPC-PF83230-H-A180-E4-0450B-DC36V</t>
    <phoneticPr fontId="2" type="noConversion"/>
  </si>
  <si>
    <t>DH-IPC-PFW83242P-A180-E4</t>
  </si>
  <si>
    <t>IPC-PFW83242-A180-E4</t>
  </si>
  <si>
    <t>DH-IPC-PFW8601P-H-A180-E3-AC24V</t>
  </si>
  <si>
    <t>IPC-PFW8601-H-A180-E3-AC24V</t>
  </si>
  <si>
    <t>DH-IPC-PFW8601P-H-A180-E3-AC24V-S2</t>
  </si>
  <si>
    <t>IPC-PFW8601-H-A180-E3-AC24V-S2</t>
  </si>
  <si>
    <t>IPC-PFW8601P-H-A180-E3-AC24V</t>
  </si>
  <si>
    <t>DH-IPC-PFW8802P-H-A180-E4-AC24V</t>
  </si>
  <si>
    <t>IPC-PFW8802-H-A180-E4-AC24V</t>
  </si>
  <si>
    <t>IPMAE9-0100A</t>
  </si>
  <si>
    <t>DHI-IPMPGI-110AC</t>
  </si>
  <si>
    <t>IPMPGI-110AC</t>
  </si>
  <si>
    <t>DHI-IPMPGI-120AC</t>
  </si>
  <si>
    <t>IPMPGI-120AC</t>
  </si>
  <si>
    <t>DHI-IPMPGI-130AC</t>
  </si>
  <si>
    <t>IPMPGI-130AC</t>
  </si>
  <si>
    <t>ITC215-PW4I-IRLZF27135</t>
  </si>
  <si>
    <t>DHI-ITC215-PW4I-IRLZF27135</t>
  </si>
  <si>
    <t>DHI-ITC237-PU1B-IR</t>
  </si>
  <si>
    <t>ITC237-PU1B-IR</t>
  </si>
  <si>
    <t>DHI-ITC237-PW6M-IRLZF1050-B</t>
  </si>
  <si>
    <t>ITC237-PW6M-IRLZF1050-B</t>
  </si>
  <si>
    <t>DHI-ITC314-PH2A-F2</t>
  </si>
  <si>
    <t>ITC314-PH2A-F2</t>
  </si>
  <si>
    <t>DHI-ITC314-PH2A-TF2</t>
  </si>
  <si>
    <t>ITC314-PH2A-TF2</t>
  </si>
  <si>
    <t>DHI-ITC352-RU2D-IRL8</t>
  </si>
  <si>
    <t>ITC352-RU2D-IRL8</t>
  </si>
  <si>
    <t>DHI-IVSS7024</t>
  </si>
  <si>
    <t>IVSS7024</t>
  </si>
  <si>
    <t>JQ-D70Z</t>
  </si>
  <si>
    <t>DHI-KB1000</t>
  </si>
  <si>
    <t>KB1000</t>
  </si>
  <si>
    <t>DHI-KBD1000</t>
  </si>
  <si>
    <t>KBD1000</t>
  </si>
  <si>
    <t>KIT/DH-PFM364L-D1/DH-IPC-HFW4230MP-4G-AS-I2/DH-PFB121W</t>
  </si>
  <si>
    <t>KIT/PFM364L-D1/IPC-HFW4230MP-4G-AS-I2/PFB121W</t>
  </si>
  <si>
    <t>DHI-LDH22-SAI200</t>
  </si>
  <si>
    <t>LDH22-SAI200</t>
  </si>
  <si>
    <t>DHI-LDH43-SAI200</t>
  </si>
  <si>
    <t>LDH43-SAI200</t>
  </si>
  <si>
    <t>DHI-LDH49-SAI200</t>
  </si>
  <si>
    <t>LDH49-SAI200</t>
  </si>
  <si>
    <t>DH-LDH49-TAI200</t>
  </si>
  <si>
    <t>LDH49-TAI200</t>
  </si>
  <si>
    <t>DHI-LDH55-SAI200</t>
  </si>
  <si>
    <t>LDH55-SAI200</t>
  </si>
  <si>
    <t>DH-LDV43-HAO200-QJ</t>
  </si>
  <si>
    <t>LDV43-HAO200-QJ</t>
  </si>
  <si>
    <t>DHI-LDV43-SAI200</t>
  </si>
  <si>
    <t>LDV43-SAI200</t>
  </si>
  <si>
    <t>DHI-LDV49-SAI200</t>
  </si>
  <si>
    <t>LDV49-SAI200</t>
  </si>
  <si>
    <t>DH-LDV55-HAO200-QJ</t>
  </si>
  <si>
    <t>LDV55-HAO200-QJ</t>
  </si>
  <si>
    <t>DHI-LDV55-SAI200</t>
  </si>
  <si>
    <t>LDV55-SAI200</t>
  </si>
  <si>
    <t>DHI-LDV65-SAI200</t>
  </si>
  <si>
    <t>LDV65-SAI200</t>
  </si>
  <si>
    <t>DH-LDW55-LWI200</t>
  </si>
  <si>
    <t>LDW55-LWI200</t>
  </si>
  <si>
    <t>DHI-LFH22-LAI200</t>
  </si>
  <si>
    <t>LFH22-LAI200</t>
  </si>
  <si>
    <t>DHI-LM10-H100-MF</t>
  </si>
  <si>
    <t>LM10-H100-MF</t>
  </si>
  <si>
    <t>DHI-LM10-L100-FF</t>
  </si>
  <si>
    <t>LM10-L100-FF</t>
  </si>
  <si>
    <t>DH-LM17-L100-V1</t>
  </si>
  <si>
    <t>LM17-L100-V1</t>
  </si>
  <si>
    <t>DHI-LM18-L100-FF</t>
  </si>
  <si>
    <t>LM18-L100-FF</t>
  </si>
  <si>
    <t>DHI-LM19-F110</t>
  </si>
  <si>
    <t>LM19-F110</t>
  </si>
  <si>
    <t>DHI-LM19-L100-FF</t>
  </si>
  <si>
    <t>LM19-L100-FF</t>
  </si>
  <si>
    <t>DHI-LM22-F211-FE-V1</t>
  </si>
  <si>
    <t>LM22-F211-FE-V1</t>
  </si>
  <si>
    <t>DHI-LM22-L200-FD</t>
  </si>
  <si>
    <t>LM22-L200-FD</t>
  </si>
  <si>
    <t>DHI-LM24-F211-F</t>
  </si>
  <si>
    <t>LM24-F211-F</t>
  </si>
  <si>
    <t>DHI-LM24-L200-FF</t>
  </si>
  <si>
    <t>LM24-L200-FF</t>
  </si>
  <si>
    <t>DHI-LM27-F211-FE-V1</t>
  </si>
  <si>
    <t>LM27-F211-FE-V1</t>
  </si>
  <si>
    <t>DHI-LM28-S400-Q</t>
  </si>
  <si>
    <t>LM28-S400-Q</t>
  </si>
  <si>
    <t>DHI-LM43-S400-SE-V1</t>
  </si>
  <si>
    <t>LM43-S400-SE-V1</t>
  </si>
  <si>
    <t>DHI-LM49-S400-SE-V1</t>
  </si>
  <si>
    <t>LM49-S400-SE-V1</t>
  </si>
  <si>
    <t>DHI-LM55-S400-SE-V1</t>
  </si>
  <si>
    <t>LM55-S400-SE-V1</t>
  </si>
  <si>
    <t>LR1002</t>
  </si>
  <si>
    <t>LR1002-1EC</t>
  </si>
  <si>
    <t>DH-LR1002-1EC</t>
  </si>
  <si>
    <t>LR1002-1ET</t>
  </si>
  <si>
    <t>DH-LR1002-1ET</t>
  </si>
  <si>
    <t>DH-LR2110-8ET-120</t>
  </si>
  <si>
    <t>LR2110-8ET-120</t>
  </si>
  <si>
    <t>DH-LR2218-16ET-240</t>
  </si>
  <si>
    <t>LR2218-16ET-240</t>
  </si>
  <si>
    <t>LR2226-24ET-360</t>
  </si>
  <si>
    <t>DH-LR2226-24ET-360</t>
  </si>
  <si>
    <t>LU55-ST400</t>
  </si>
  <si>
    <t>M60-12U</t>
  </si>
  <si>
    <t>DHI-M70-4U-E</t>
  </si>
  <si>
    <t>M70-4U-E</t>
  </si>
  <si>
    <t>MCVR5104</t>
  </si>
  <si>
    <t>DHI-MCVR5104-GCW</t>
  </si>
  <si>
    <t>MCVR5104-GCW</t>
  </si>
  <si>
    <t>DHI-MCVR6204</t>
  </si>
  <si>
    <t>MCVR6204</t>
  </si>
  <si>
    <t>DHI-MCVR6204-GCW</t>
  </si>
  <si>
    <t>MCVR6204-GCW</t>
  </si>
  <si>
    <t>DHI-MCVR6204-GFW</t>
  </si>
  <si>
    <t>MCVR6204-GFW</t>
  </si>
  <si>
    <t>DHI-MEC-S300</t>
  </si>
  <si>
    <t>MEC-S300</t>
  </si>
  <si>
    <t>DHI-MEC-S310</t>
  </si>
  <si>
    <t>MEC-S310</t>
  </si>
  <si>
    <t>DHI-MEC-W310</t>
  </si>
  <si>
    <t>MEC-W310</t>
  </si>
  <si>
    <t>DHI-MLCDF7-E</t>
  </si>
  <si>
    <t>MLCDF7-E</t>
  </si>
  <si>
    <t>DHI-MNVR4104-GFW</t>
  </si>
  <si>
    <t>MNVR4104-GFW</t>
  </si>
  <si>
    <t>DHI-MNVR4208-GFW</t>
  </si>
  <si>
    <t>MNVR4208-GFW</t>
  </si>
  <si>
    <t>MNVR8104-GFW</t>
  </si>
  <si>
    <t>DH-MNVR8104-GFW</t>
  </si>
  <si>
    <t>DHI-MNVR8104-GFWI</t>
  </si>
  <si>
    <t>MNVR8104-GFWI</t>
  </si>
  <si>
    <t>DHI-MPT200</t>
  </si>
  <si>
    <t>MPT200</t>
  </si>
  <si>
    <t>DHI-MPT210</t>
  </si>
  <si>
    <t>MPT210</t>
  </si>
  <si>
    <t>MPT300WA</t>
  </si>
  <si>
    <t>DHI-MPT300WA</t>
  </si>
  <si>
    <t>DHI-MPT310</t>
  </si>
  <si>
    <t>MPT310</t>
  </si>
  <si>
    <t>DHI-MSB-L200</t>
  </si>
  <si>
    <t>MSB-L200</t>
  </si>
  <si>
    <t>DHI-MXVR1004</t>
  </si>
  <si>
    <t>MXVR1004</t>
  </si>
  <si>
    <t>DHI-MXVR1004-GCW</t>
  </si>
  <si>
    <t>MXVR1004-GCW</t>
  </si>
  <si>
    <t>DHI-MXVR1004-GFW</t>
  </si>
  <si>
    <t>MXVR1004-GFW</t>
  </si>
  <si>
    <t>DHI-MXVR4104</t>
  </si>
  <si>
    <t>MXVR4104</t>
  </si>
  <si>
    <t>MXVR6212-GCW</t>
  </si>
  <si>
    <t>DHI-MXVR6212-GCW</t>
  </si>
  <si>
    <t>MXVR6212-GFW</t>
  </si>
  <si>
    <t>DHI-MXVR6212-GFW</t>
  </si>
  <si>
    <t>DHI-NKB1000</t>
  </si>
  <si>
    <t>NKB1000</t>
  </si>
  <si>
    <t>DHI-NKB5000</t>
  </si>
  <si>
    <t>NKB5000</t>
  </si>
  <si>
    <t>DHI-NKB5000-F</t>
  </si>
  <si>
    <t>NKB5000-F</t>
  </si>
  <si>
    <t>DHI-NVR0804MF-GCW</t>
  </si>
  <si>
    <t>NVR0804MF-GCW</t>
  </si>
  <si>
    <t>DHI-NVR2104-4KS2</t>
  </si>
  <si>
    <t>NVR2104-4KS2</t>
  </si>
  <si>
    <t>DHI-NVR2104HS-W-4KS2</t>
  </si>
  <si>
    <t>NVR2104HS-W-4KS2</t>
  </si>
  <si>
    <t>NVR2104-P-4KS2</t>
  </si>
  <si>
    <t>DHI-NVR2104-P-4KS2</t>
  </si>
  <si>
    <t>DHI-NVR2108-4KS2</t>
  </si>
  <si>
    <t>NVR2108-4KS2</t>
  </si>
  <si>
    <t>DHI-NVR2108-8P-4KS2</t>
  </si>
  <si>
    <t>NVR2108-8P-4KS2</t>
  </si>
  <si>
    <t>DHI-NVR2108HS-W-4KS2</t>
  </si>
  <si>
    <t>NVR2108HS-W-4KS2</t>
  </si>
  <si>
    <t>DHI-NVR2116-4KS2</t>
  </si>
  <si>
    <t>NVR2116-4KS2</t>
  </si>
  <si>
    <t>DHI-NVR4104-4KS2</t>
  </si>
  <si>
    <t>NVR4104-4KS2</t>
  </si>
  <si>
    <t>DHI-NVR4104HS-4KS2</t>
  </si>
  <si>
    <t>NVR4104HS-4KS2</t>
  </si>
  <si>
    <t>DHI-NVR4104HS-P-4KS2</t>
  </si>
  <si>
    <t>NVR4104HS-P-4KS2</t>
  </si>
  <si>
    <t>DHI-NVR4108-4KS2</t>
  </si>
  <si>
    <t>NVR4108-4KS2</t>
  </si>
  <si>
    <t>DHI-NVR4108-8P-4KS2</t>
  </si>
  <si>
    <t>NVR4108-8P-4KS2</t>
  </si>
  <si>
    <t>DHI-NVR4108HS-4KS2</t>
  </si>
  <si>
    <t>NVR4108HS-4KS2</t>
  </si>
  <si>
    <t>DHI-NVR4108HS-8P-4KS2</t>
  </si>
  <si>
    <t>NVR4108HS-8P-4KS2</t>
  </si>
  <si>
    <t>NVR4108-P-4KS2</t>
  </si>
  <si>
    <t>DHI-NVR4108-P-4KS2</t>
  </si>
  <si>
    <t>DHI-NVR4116-4KS2</t>
  </si>
  <si>
    <t>NVR4116-4KS2</t>
  </si>
  <si>
    <t>DHI-NVR4116-8P-4KS2</t>
  </si>
  <si>
    <t>NVR4116-8P-4KS2</t>
  </si>
  <si>
    <t>DHI-NVR4116HS-4KS2</t>
  </si>
  <si>
    <t>NVR4116HS-4KS2</t>
  </si>
  <si>
    <t>DHI-NVR4116HS-8P-4KS2</t>
  </si>
  <si>
    <t>NVR4116HS-8P-4KS2</t>
  </si>
  <si>
    <t>DHI-NVR4204-P-4KS2</t>
  </si>
  <si>
    <t>NVR4204-P-4KS2</t>
  </si>
  <si>
    <t>DHI-NVR4208-4KS2</t>
  </si>
  <si>
    <t>NVR4208-4KS2</t>
  </si>
  <si>
    <t>DHI-NVR4208-8P-4KS2</t>
  </si>
  <si>
    <t>NVR4208-8P-4KS2</t>
  </si>
  <si>
    <t>DHI-NVR4208-8P-I</t>
  </si>
  <si>
    <t>NVR4208-8P-I</t>
  </si>
  <si>
    <t>NVR4216-16P-4KS2</t>
  </si>
  <si>
    <t>DHI-NVR4216-16P-4KS2</t>
  </si>
  <si>
    <t>DHI-NVR4216-16P-I</t>
  </si>
  <si>
    <t>NVR4216-16P-I</t>
  </si>
  <si>
    <t>NVR4216-4KS2</t>
  </si>
  <si>
    <t>DHI-NVR4216-4KS2</t>
  </si>
  <si>
    <t>DHI-NVR4216-I</t>
  </si>
  <si>
    <t>NVR4216-I</t>
  </si>
  <si>
    <t>NVR4216-P</t>
  </si>
  <si>
    <t>NVR4232-16P-4KS2</t>
  </si>
  <si>
    <t>DHI-NVR4232-16P-4KS2</t>
  </si>
  <si>
    <t>DHI-NVR4232-4KS2</t>
  </si>
  <si>
    <t>NVR4232-4KS2</t>
  </si>
  <si>
    <t>DHI-NVR4416-16P-4KS2</t>
  </si>
  <si>
    <t>NVR4416-16P-4KS2</t>
  </si>
  <si>
    <t>DHI-NVR4416-16P-I</t>
  </si>
  <si>
    <t>NVR4416-16P-I</t>
  </si>
  <si>
    <t>DHI-NVR4416-4KS2</t>
  </si>
  <si>
    <t>NVR4416-4KS2</t>
  </si>
  <si>
    <t>NVR4432-16P-4KS2</t>
  </si>
  <si>
    <t>DHI-NVR4432-16P-4KS2</t>
  </si>
  <si>
    <t>NVR4432-4KS2</t>
  </si>
  <si>
    <t>DHI-NVR4432-4KS2</t>
  </si>
  <si>
    <t>DHI-NVR4432-I</t>
  </si>
  <si>
    <t>NVR4432-I</t>
  </si>
  <si>
    <t>DHI-NVR4816-16P-4KS2</t>
  </si>
  <si>
    <t>NVR4816-16P-4KS2</t>
  </si>
  <si>
    <t>DHI-NVR4832-I</t>
  </si>
  <si>
    <t>NVR4832-I</t>
  </si>
  <si>
    <t>DHI-NVR5208-4KS2</t>
  </si>
  <si>
    <t>NVR5208-4KS2</t>
  </si>
  <si>
    <t>DHI-NVR5208-4KS2(V2.0)</t>
  </si>
  <si>
    <t>NVR5208-4KS2(V2.0)</t>
    <phoneticPr fontId="2" type="noConversion"/>
  </si>
  <si>
    <t>DHI-NVR5208-8P-4KS2</t>
  </si>
  <si>
    <t>NVR5208-8P-4KS2</t>
  </si>
  <si>
    <t>DHI-NVR5208-8P-4KS2(V2.0)</t>
  </si>
  <si>
    <t>NVR5208-8P-4KS2(V2.0)</t>
  </si>
  <si>
    <t>NVR5208-8P-4KS2-V2</t>
  </si>
  <si>
    <t>DHI-NVR5216-16P-4KS2E</t>
  </si>
  <si>
    <t>NVR5216-16P-4KS2E</t>
  </si>
  <si>
    <t>DHI-NVR5216-16P-I</t>
  </si>
  <si>
    <t>NVR5216-16P-I</t>
  </si>
  <si>
    <t>DHI-NVR5216-4KS2(V2.0)</t>
  </si>
  <si>
    <t>NVR5216-4KS2(V2.0)</t>
  </si>
  <si>
    <t>DHI-NVR5216-8P-4KS2</t>
  </si>
  <si>
    <t>NVR5216-8P-4KS2</t>
  </si>
  <si>
    <t>DHI-NVR5216-8P-I</t>
  </si>
  <si>
    <t>NVR5216-8P-I</t>
  </si>
  <si>
    <t>DHI-NVR5224-24P-4KS2</t>
  </si>
  <si>
    <t>NVR5224-24P-4KS2</t>
  </si>
  <si>
    <t>DHI-NVR5232-16P-4KS2E</t>
  </si>
  <si>
    <t>NVR5232-16P-4KS2E</t>
  </si>
  <si>
    <t>DHI-NVR5232-4KS2(V2.0)</t>
  </si>
  <si>
    <t>NVR5232-4KS2(V2.0)</t>
    <phoneticPr fontId="2" type="noConversion"/>
  </si>
  <si>
    <t>DHI-NVR5416-16P-4KS2E</t>
  </si>
  <si>
    <t>NVR5416-16P-4KS2E</t>
  </si>
  <si>
    <t>DHI-NVR5416-4KS2(V2.0)</t>
  </si>
  <si>
    <t>NVR5416-4KS2(V2.0)</t>
  </si>
  <si>
    <t>DHI-NVR5424-24P-4KS2</t>
  </si>
  <si>
    <t>NVR5424-24P-4KS2</t>
  </si>
  <si>
    <t>DHI-NVR5432-16P-4KS2E</t>
  </si>
  <si>
    <t>NVR5432-16P-4KS2E</t>
  </si>
  <si>
    <t>DHI-NVR5432-16P-I</t>
  </si>
  <si>
    <t>NVR5432-16P-I</t>
  </si>
  <si>
    <t>DHI-NVR5432-4KS2</t>
  </si>
  <si>
    <t>NVR5432-4KS2</t>
  </si>
  <si>
    <t>DHI-NVR5432-4KS2(V2.0)</t>
  </si>
  <si>
    <t>NVR5432-4KS2(V2.0)</t>
  </si>
  <si>
    <t>NVR5432-4KS2-V2</t>
  </si>
  <si>
    <t>DHI-NVR5464-16P-4KS2E</t>
  </si>
  <si>
    <t>NVR5464-16P-4KS2E</t>
  </si>
  <si>
    <t>DHI-NVR5464-4KS2(V2.0)</t>
  </si>
  <si>
    <t>NVR5464-4KS2(V2.0)</t>
  </si>
  <si>
    <t>DHI-NVR5816-4KS2(V2.0)</t>
  </si>
  <si>
    <t>NVR5816-4KS2(V2.0)</t>
  </si>
  <si>
    <t>DHI-NVR5832-16P-4KS2E</t>
  </si>
  <si>
    <t>NVR5832-16P-4KS2E</t>
  </si>
  <si>
    <t>DHI-NVR5832-4KS2(V2.0)</t>
  </si>
  <si>
    <t>NVR5832-4KS2(V2.0)</t>
  </si>
  <si>
    <t>NVR5832-4KS2-V2</t>
  </si>
  <si>
    <t>DHI-NVR5832-I</t>
  </si>
  <si>
    <t>NVR5832-I</t>
  </si>
  <si>
    <t>DHI-NVR5864-16P-4KS2E</t>
  </si>
  <si>
    <t>NVR5864-16P-4KS2E</t>
  </si>
  <si>
    <t>DHI-NVR5864-4KS2</t>
  </si>
  <si>
    <t>NVR5864-4KS2</t>
  </si>
  <si>
    <t>DHI-NVR5864-4KS2(V2.0)</t>
  </si>
  <si>
    <t>NVR5864-4KS2(V2.0)</t>
  </si>
  <si>
    <t>DHI-NVR5864-I</t>
  </si>
  <si>
    <t>NVR5864-I</t>
  </si>
  <si>
    <t>NVR608-128-4K</t>
  </si>
  <si>
    <t>DHI-NVR608-128-4KS2</t>
  </si>
  <si>
    <t>NVR608-128-4KS2</t>
  </si>
  <si>
    <t>DHI-NVR608-32-4KS2</t>
  </si>
  <si>
    <t>NVR608-32-4KS2</t>
  </si>
  <si>
    <t>DHI-NVR608-64-4KS2</t>
  </si>
  <si>
    <t>NVR608-64-4KS2</t>
  </si>
  <si>
    <t>DHI-NVR608R-128-4KS2</t>
  </si>
  <si>
    <t>NVR608R-128-4KS2</t>
  </si>
  <si>
    <t>DHI-NVR608R-64-4KS2</t>
  </si>
  <si>
    <t>NVR608R-64-4KS2</t>
  </si>
  <si>
    <t>DHI-NVR616-128-4KS2</t>
  </si>
  <si>
    <t>NVR616-128-4KS2</t>
  </si>
  <si>
    <t>DHI-NVR616-64-4KS2</t>
  </si>
  <si>
    <t>NVR616-64-4KS2</t>
  </si>
  <si>
    <t>DHI-NVR616D-64-4KS2</t>
  </si>
  <si>
    <t>NVR616D-64-4KS2</t>
  </si>
  <si>
    <t>DHI-NVR616DR-128-4KS2</t>
  </si>
  <si>
    <t>NVR616DR-128-4KS2</t>
  </si>
  <si>
    <t>DHI-NVR616R-128-4KS2</t>
  </si>
  <si>
    <t>NVR616R-128-4KS2</t>
  </si>
  <si>
    <t>DHI-NVR616R-64-4KS2</t>
  </si>
  <si>
    <t>NVR616R-64-4KS2</t>
  </si>
  <si>
    <t>NVR7232</t>
  </si>
  <si>
    <t>NVS0104HDC</t>
  </si>
  <si>
    <t>DHI-NVS0104HDC</t>
  </si>
  <si>
    <t>NVS0204HDC</t>
  </si>
  <si>
    <t>DHI-NVS0404HDC</t>
  </si>
  <si>
    <t>NVS0404HDC</t>
  </si>
  <si>
    <t>OTC102T</t>
  </si>
  <si>
    <t>OTE103R</t>
  </si>
  <si>
    <t>OTE103T</t>
  </si>
  <si>
    <t>DH-PFC200D-18U6D</t>
  </si>
  <si>
    <t>PFC200D-18U6D</t>
  </si>
  <si>
    <t>DH-PFC200D-42U8D</t>
  </si>
  <si>
    <t>PFC200D-42U8D</t>
  </si>
  <si>
    <t>DH-PFC200D-6U4D</t>
  </si>
  <si>
    <t>PFC200D-6U4D</t>
  </si>
  <si>
    <t>DH-PFC200D-9U4D</t>
  </si>
  <si>
    <t>PFC200D-9U4D</t>
  </si>
  <si>
    <t>DH-PFC610-6D</t>
  </si>
  <si>
    <t>PFC610-6D</t>
  </si>
  <si>
    <t>DH-PFH600N</t>
  </si>
  <si>
    <t>PFH600N</t>
  </si>
  <si>
    <t>DH-PFH610A-IR-POE</t>
  </si>
  <si>
    <t>PFH610A-IR-POE</t>
  </si>
  <si>
    <t>DH-PFH610N-IR</t>
  </si>
  <si>
    <t>PFH610N-IR</t>
  </si>
  <si>
    <t>DH-PFH610N-IR-W-V2</t>
  </si>
  <si>
    <t>PFH610N-IR-W-V2</t>
    <phoneticPr fontId="2" type="noConversion"/>
  </si>
  <si>
    <t>DH-PFH610V-H</t>
  </si>
  <si>
    <t>PFH610V-H</t>
  </si>
  <si>
    <t>DH-PFH610V-IR-V2</t>
  </si>
  <si>
    <t>PFH610V-IR-V2</t>
  </si>
  <si>
    <t>DH-PFL0550-E6D</t>
  </si>
  <si>
    <t>PFL0550-E6D</t>
  </si>
  <si>
    <t>PFL1040-K9M</t>
  </si>
  <si>
    <t>DH-PFL1040-K9PE</t>
  </si>
  <si>
    <t>PFL1040-K9PE</t>
  </si>
  <si>
    <t>DH-PFL1575-A12D</t>
  </si>
  <si>
    <t>PFL1575-A12D</t>
  </si>
  <si>
    <t>DH-PFL16-K10M</t>
  </si>
  <si>
    <t>PFL16-K10M</t>
  </si>
  <si>
    <t>DH-PFL2106-4ET-96</t>
  </si>
  <si>
    <t>PFL2106-4ET-96</t>
  </si>
  <si>
    <t>DH-PFL25-K10M</t>
  </si>
  <si>
    <t>PFL25-K10M</t>
  </si>
  <si>
    <t>DH-PFL2712-E6D</t>
  </si>
  <si>
    <t>PFL2712-E6D</t>
  </si>
  <si>
    <t>DH-PFL35-K10M</t>
  </si>
  <si>
    <t>PFL35-K10M</t>
  </si>
  <si>
    <t>DH-PFM300</t>
  </si>
  <si>
    <t>PFM300</t>
  </si>
  <si>
    <t>DH-PFM320D-015</t>
  </si>
  <si>
    <t>PFM320D-015</t>
  </si>
  <si>
    <t>DH-PFM320S-150</t>
  </si>
  <si>
    <t>PFM320S-150</t>
  </si>
  <si>
    <t>DH-PFM320S-50</t>
  </si>
  <si>
    <t>PFM320S-50</t>
  </si>
  <si>
    <t>DH-PFM321D-EN</t>
  </si>
  <si>
    <t>PFM321D-EN</t>
  </si>
  <si>
    <t>DH-PFM321S-75</t>
  </si>
  <si>
    <t>PFM321S-75</t>
  </si>
  <si>
    <t>DH-PFM340-5CH</t>
  </si>
  <si>
    <t>PFM340-5CH</t>
  </si>
  <si>
    <t>DH-PFM341-9CH</t>
  </si>
  <si>
    <t>PFM341-9CH</t>
  </si>
  <si>
    <t>DH-PFM342-9CH</t>
  </si>
  <si>
    <t>PFM342-9CH</t>
  </si>
  <si>
    <t>DH-PFM343-19CH</t>
  </si>
  <si>
    <t>PFM343-19CH</t>
  </si>
  <si>
    <t>DH-PFM350-360</t>
  </si>
  <si>
    <t>PFM350-360</t>
  </si>
  <si>
    <t>DH-PFM350-900</t>
  </si>
  <si>
    <t>PFM350-900</t>
  </si>
  <si>
    <t>DH-PFM351-900</t>
  </si>
  <si>
    <t>PFM351-900</t>
  </si>
  <si>
    <t>DH-PFM363L-D1</t>
  </si>
  <si>
    <t>PFM363L-D1</t>
  </si>
  <si>
    <t>DH-PFM371-M275</t>
  </si>
  <si>
    <t>PFM371-M275</t>
  </si>
  <si>
    <t>DH-PFM374-H400</t>
  </si>
  <si>
    <t>PFM374-H400</t>
  </si>
  <si>
    <t>DH-PFM376-D</t>
  </si>
  <si>
    <t>PFM376-D</t>
  </si>
  <si>
    <t>DH-PFM377-D2440</t>
  </si>
  <si>
    <t>PFM377-D2440</t>
  </si>
  <si>
    <t>DH-PFM377-D4830</t>
  </si>
  <si>
    <t>PFM377-D4830</t>
  </si>
  <si>
    <t>DH-PFM800-4K</t>
  </si>
  <si>
    <t>PFM800-4K</t>
  </si>
  <si>
    <t>DH-PFM881</t>
  </si>
  <si>
    <t>PFM881</t>
  </si>
  <si>
    <t>DH-PFM881E</t>
  </si>
  <si>
    <t>PFM881E</t>
  </si>
  <si>
    <t>DH-PFM885-I</t>
  </si>
  <si>
    <t>PFM885-I</t>
  </si>
  <si>
    <t>DH-PFM886-20</t>
  </si>
  <si>
    <t>PFM886-20</t>
  </si>
  <si>
    <t>DH-PFM889-I</t>
  </si>
  <si>
    <t>PFM889-I</t>
  </si>
  <si>
    <t>DH-PFM889-IM</t>
  </si>
  <si>
    <t>PFM889-IM</t>
  </si>
  <si>
    <t>DH-PFM906</t>
  </si>
  <si>
    <t>PFM906</t>
  </si>
  <si>
    <t>DH-PFM907</t>
  </si>
  <si>
    <t>PFM907</t>
  </si>
  <si>
    <t>DH-PFM920I-5EUN-C-V2</t>
  </si>
  <si>
    <t>PFM920I-5EUN-C-V2</t>
  </si>
  <si>
    <t>DH-PFM920I-6U-C</t>
  </si>
  <si>
    <t>PFM920I-6U-C</t>
  </si>
  <si>
    <t>DH-PFM920I-6UN-C</t>
  </si>
  <si>
    <t>PFM920I-6UN-C</t>
  </si>
  <si>
    <t>DH-PFM922</t>
  </si>
  <si>
    <t>PFM922</t>
  </si>
  <si>
    <t>DH-PFM923I-6U-C</t>
  </si>
  <si>
    <t>PFM923I-6U-C</t>
  </si>
  <si>
    <t>DH-PFM923I-6UN-C</t>
  </si>
  <si>
    <t>PFM923I-6UN-C</t>
  </si>
  <si>
    <t>DH-PFM930-59N</t>
  </si>
  <si>
    <t>PFM930-59N</t>
  </si>
  <si>
    <t>DH-PFM930I-6N</t>
  </si>
  <si>
    <t>PFM930I-6N</t>
  </si>
  <si>
    <t>DH-PFM970-6U</t>
  </si>
  <si>
    <t>PFM970-6U</t>
  </si>
  <si>
    <t>DH-PFM972-6U-1</t>
  </si>
  <si>
    <t>PFM972-6U-1</t>
  </si>
  <si>
    <t>DH-PFM972-6U-2</t>
  </si>
  <si>
    <t>PFM972-6U-2</t>
  </si>
  <si>
    <t>DH-PFM972-6U-3</t>
  </si>
  <si>
    <t>PFM972-6U-3</t>
  </si>
  <si>
    <t>DH-PFR4KS-E50</t>
  </si>
  <si>
    <t>PFR4KS-E50</t>
  </si>
  <si>
    <t>DH-PFS3005-4ET-60</t>
  </si>
  <si>
    <t>PFS3005-4ET-60</t>
  </si>
  <si>
    <t>DH-PFS3005-5GT</t>
  </si>
  <si>
    <t>PFS3005-5GT</t>
  </si>
  <si>
    <t>DH-PFS3006-4ET-60</t>
  </si>
  <si>
    <t>PFS3006-4ET-60</t>
  </si>
  <si>
    <t>PFS3008-8ET-60</t>
  </si>
  <si>
    <t>DH-PFS3008-8ET-60</t>
  </si>
  <si>
    <t>DH-PFS3008-8GT</t>
  </si>
  <si>
    <t>PFS3008-8GT</t>
  </si>
  <si>
    <t>PFS3008-8GT-60</t>
  </si>
  <si>
    <t>DH-PFS3008-8GT-60</t>
  </si>
  <si>
    <t>PFS3008-8GT-96</t>
  </si>
  <si>
    <t>DH-PFS3008-8GT-96</t>
  </si>
  <si>
    <t>DH-PFS3009-8ET-96</t>
  </si>
  <si>
    <t>PFS3009-8ET-96</t>
  </si>
  <si>
    <t>PFS3010-8ET-96</t>
  </si>
  <si>
    <t>DH-PFS3010-8ET-96</t>
  </si>
  <si>
    <t>DH-PFS3016-16GT</t>
  </si>
  <si>
    <t>PFS3016-16GT</t>
  </si>
  <si>
    <t>DH-PFS3024-24GT</t>
  </si>
  <si>
    <t>PFS3024-24GT</t>
  </si>
  <si>
    <t>PFS3102-1T</t>
  </si>
  <si>
    <t>DH-PFS3102-1T</t>
  </si>
  <si>
    <t>PFS3106-4ET-60</t>
  </si>
  <si>
    <t>DH-PFS3106-4ET-60</t>
  </si>
  <si>
    <t>PFS3106-4T</t>
  </si>
  <si>
    <t>DH-PFS3106-4T</t>
  </si>
  <si>
    <t>PFS3110-8ET-96</t>
  </si>
  <si>
    <t>DH-PFS3110-8ET-96</t>
  </si>
  <si>
    <t>DH-PFS3110-8T</t>
  </si>
  <si>
    <t>PFS3110-8T</t>
  </si>
  <si>
    <t>DH-PFS3111-8ET-96-F</t>
  </si>
  <si>
    <t>PFS3111-8ET-96-F</t>
  </si>
  <si>
    <t>PFS3117-16ET-135</t>
  </si>
  <si>
    <t>PFS3125-24ET-190</t>
  </si>
  <si>
    <t>PFS3206-4P-120</t>
  </si>
  <si>
    <t>PFS3206-4P-96</t>
  </si>
  <si>
    <t>DH-PFS3206-4P-96</t>
  </si>
  <si>
    <t>PFS3211-8GT</t>
  </si>
  <si>
    <t>DH-PFS3211-8GT</t>
  </si>
  <si>
    <t>DH-PFS3211-8GT-120</t>
  </si>
  <si>
    <t>PFS3211-8GT-120</t>
  </si>
  <si>
    <t>PFS3409-4GT</t>
  </si>
  <si>
    <t>DH-PFS3409-4GT</t>
  </si>
  <si>
    <t>PFS3409-4GT-96</t>
  </si>
  <si>
    <t>DH-PFS3409-4GT-96</t>
  </si>
  <si>
    <t>PFS4026-24P-370</t>
  </si>
  <si>
    <t>PFS4206-4P-120</t>
  </si>
  <si>
    <t>DH-PFS4206-4P-120</t>
  </si>
  <si>
    <t>PFS4206-4P-96</t>
  </si>
  <si>
    <t>DH-PFS4206-4P-96</t>
  </si>
  <si>
    <t>DH-PFS4207-4GT-DP</t>
  </si>
  <si>
    <t>PFS4207-4GT-DP</t>
  </si>
  <si>
    <t>DH-PFS4210-8GT-150</t>
  </si>
  <si>
    <t>PFS4210-8GT-150</t>
  </si>
  <si>
    <t>DH-PFS4210-8GT-DP</t>
  </si>
  <si>
    <t>PFS4210-8GT-DP</t>
  </si>
  <si>
    <t>DH-PFS4218-16ET-190</t>
  </si>
  <si>
    <t>PFS4218-16ET-190</t>
  </si>
  <si>
    <t>DH-PFS4218-16ET-240</t>
  </si>
  <si>
    <t>PFS4218-16ET-240</t>
  </si>
  <si>
    <t>DH-PFS4218-16GT-190</t>
  </si>
  <si>
    <t>PFS4218-16GT-190</t>
  </si>
  <si>
    <t>PFS4218-16GT-240</t>
  </si>
  <si>
    <t>DH-PFS4218-16GT-240</t>
  </si>
  <si>
    <t>PFS4220-16T</t>
  </si>
  <si>
    <t>DH-PFS4220-16T</t>
  </si>
  <si>
    <t>DH-PFS4226-24ET-240</t>
  </si>
  <si>
    <t>PFS4226-24ET-240</t>
  </si>
  <si>
    <t>DH-PFS4226-24ET-360</t>
  </si>
  <si>
    <t>PFS4226-24ET-360</t>
  </si>
  <si>
    <t>DH-PFS4226-24GT-240</t>
  </si>
  <si>
    <t>PFS4226-24GT-240</t>
  </si>
  <si>
    <t>DH-PFS4226-24GT-360</t>
  </si>
  <si>
    <t>PFS4226-24GT-360</t>
  </si>
  <si>
    <t>PFS4228-24T</t>
  </si>
  <si>
    <t>DH-PFS4228-24T</t>
  </si>
  <si>
    <t>DH-PFS4410-6GT-DP</t>
  </si>
  <si>
    <t>PFS4410-6GT-DP</t>
  </si>
  <si>
    <t>DH-PFS4420-16GT-DP</t>
  </si>
  <si>
    <t>PFS4420-16GT-DP</t>
  </si>
  <si>
    <t>PFS4428-24GT-370</t>
  </si>
  <si>
    <t>PFS5424-24T</t>
  </si>
  <si>
    <t>DH-PFS5424-24T</t>
  </si>
  <si>
    <t>DH-PFS5428-24GT</t>
  </si>
  <si>
    <t>PFS5428-24GT</t>
  </si>
  <si>
    <t>DH-PFS5924-24X</t>
  </si>
  <si>
    <t>PFS5924-24X</t>
  </si>
  <si>
    <t>DH-PFS6428-24T</t>
  </si>
  <si>
    <t>PFS6428-24T</t>
  </si>
  <si>
    <t>DH-PFT1200</t>
  </si>
  <si>
    <t>PFT1200</t>
  </si>
  <si>
    <t>PFT1300</t>
  </si>
  <si>
    <t>DH-PFT2100</t>
  </si>
  <si>
    <t>PFT2100</t>
  </si>
  <si>
    <t>PFT2690</t>
  </si>
  <si>
    <t>PFT3900</t>
  </si>
  <si>
    <t>PFT3910</t>
  </si>
  <si>
    <t>PFT3920</t>
  </si>
  <si>
    <t>PFT3950</t>
  </si>
  <si>
    <t>PFT3960</t>
  </si>
  <si>
    <t>PFT3970</t>
  </si>
  <si>
    <t>PFTOTSFP-1270R-20-SMF</t>
  </si>
  <si>
    <t>PFTOTSFP-850-MMF</t>
  </si>
  <si>
    <t>DH-PFWB2-60n</t>
  </si>
  <si>
    <t>PFWB2-60n</t>
  </si>
  <si>
    <t>DH-PFWB5-10ac</t>
  </si>
  <si>
    <t>PFWB5-10ac</t>
  </si>
  <si>
    <t>DH-PFWB5-10n</t>
  </si>
  <si>
    <t>PFWB5-10n</t>
  </si>
  <si>
    <t>DH-PFWB5-30ac</t>
  </si>
  <si>
    <t>PFWB5-30ac</t>
  </si>
  <si>
    <t>PFWB5-30n</t>
  </si>
  <si>
    <t>DH-PFWB5-30n</t>
  </si>
  <si>
    <t>DH-PFWB5-90ac</t>
  </si>
  <si>
    <t>PFWB5-90ac</t>
  </si>
  <si>
    <t>DH-PLZ1040-D</t>
  </si>
  <si>
    <t>PLZ1040-D</t>
  </si>
  <si>
    <t>DH-PLZ20C0-D</t>
  </si>
  <si>
    <t>PLZ20C0-D</t>
  </si>
  <si>
    <t>DH-PSD8802P-H-A180-E5</t>
  </si>
  <si>
    <t>PSD8802-H-A180-E5</t>
    <phoneticPr fontId="2" type="noConversion"/>
  </si>
  <si>
    <t>DH-PSDW5231SP-B120-E2-D204-DC12V</t>
  </si>
  <si>
    <t>PSDW5231S-B120-E2-D204-DC12V</t>
  </si>
  <si>
    <t>DH-PSDW5631SP-B360-E4-D204-DC12V</t>
  </si>
  <si>
    <t>PSDW5631S-B360-E4-D204-DC12V</t>
  </si>
  <si>
    <t>DH-PSDW81642MP-H-A360-E9-D440-DC36V</t>
  </si>
  <si>
    <t>PSDW81642M-H-A360-E9-D440-DC36V</t>
  </si>
  <si>
    <t>DH-PTZ12230F-LR8-N-S2</t>
  </si>
  <si>
    <t>PTZ12230F-LR8-N-S2</t>
  </si>
  <si>
    <t>DH-PTZ12248V-IRB-N</t>
  </si>
  <si>
    <t>PTZ12248V-IRB-N</t>
  </si>
  <si>
    <t>DH-PTZ19245U-IRB-N</t>
  </si>
  <si>
    <t>PTZ19245U-IRB-N</t>
  </si>
  <si>
    <t>DH-PTZ1A225U-IRA-N</t>
  </si>
  <si>
    <t>PTZ1A225U-IRA-N</t>
  </si>
  <si>
    <t>DH-PTZ1C203UE-GN</t>
  </si>
  <si>
    <t>PTZ1C203UE-GN</t>
  </si>
  <si>
    <t>RQW026-00</t>
  </si>
  <si>
    <t>DH-S5500-24GF4XF</t>
  </si>
  <si>
    <t>S5500-24GF4XF</t>
  </si>
  <si>
    <t>DH-S5500-48GT4GF</t>
  </si>
  <si>
    <t>S5500-48GT4GF</t>
  </si>
  <si>
    <t>DH-S7602</t>
  </si>
  <si>
    <t>S7602</t>
  </si>
  <si>
    <t>S7602-MPU</t>
  </si>
  <si>
    <t>S7602-PWR300</t>
  </si>
  <si>
    <t>S76-24GF4XFSA</t>
  </si>
  <si>
    <t>S76-24GT4XFSC</t>
  </si>
  <si>
    <t>DH-SD10A260WA-HNF</t>
  </si>
  <si>
    <t>SD10A260WA-HNF</t>
  </si>
  <si>
    <t>DH-SD10A448WA-HNF</t>
  </si>
  <si>
    <t>SD10A448WA-HNF</t>
  </si>
  <si>
    <t>DH-SD10A848WA-HNF</t>
  </si>
  <si>
    <t>SD10A848WA-HNF</t>
  </si>
  <si>
    <t>DH-SD12200T-GN-0280-S2</t>
  </si>
  <si>
    <t>SD12200T-GN-0280-S2</t>
  </si>
  <si>
    <t>DH-SD12200T-GN-W-0280-S2</t>
  </si>
  <si>
    <t>SD12200T-GN-W-0280-S2</t>
  </si>
  <si>
    <t>DH-SD12203T-GN-S2</t>
  </si>
  <si>
    <t>SD12203T-GN-S2</t>
  </si>
  <si>
    <t>DH-SD12203T-GN-W-S2</t>
  </si>
  <si>
    <t>SD12203T-GN-W-S2</t>
  </si>
  <si>
    <t>DH-SD1A200T-GN-0280-S2</t>
  </si>
  <si>
    <t>SD1A200T-GN-0280-S2</t>
    <phoneticPr fontId="2" type="noConversion"/>
  </si>
  <si>
    <t>DH-SD1A200T-GN-W-0280-S2</t>
  </si>
  <si>
    <t>SD1A200T-GN-W-0280-S2</t>
  </si>
  <si>
    <t>DH-SD1A203T-GN-S2</t>
  </si>
  <si>
    <t>SD1A203T-GN-S2</t>
  </si>
  <si>
    <t>DH-SD1A203T-GN-W-S2</t>
  </si>
  <si>
    <t>SD1A203T-GN-W-S2</t>
  </si>
  <si>
    <t>DH-SD1A404XB-GNR</t>
  </si>
  <si>
    <t>SD1A404XB-GNR</t>
  </si>
  <si>
    <t>DH-SD1A404XB-GNR-W</t>
  </si>
  <si>
    <t>SD1A404XB-GNR-W</t>
  </si>
  <si>
    <t>SD22204I-GC</t>
  </si>
  <si>
    <t>DH-SD22204I-GC</t>
  </si>
  <si>
    <t>DH-SD22204UE-GN</t>
  </si>
  <si>
    <t>SD22204UE-GN</t>
  </si>
  <si>
    <t>DH-SD22204UE-GN-W</t>
  </si>
  <si>
    <t>SD22204UE-GN-W</t>
  </si>
  <si>
    <t>DH-SD22404T-GN-S2</t>
  </si>
  <si>
    <t>SD22404T-GN-S2</t>
  </si>
  <si>
    <t>DH-SD22404T-GN-W-S2</t>
  </si>
  <si>
    <t>SD22404T-GN-W-S2</t>
  </si>
  <si>
    <t>DH-SD29204UE-GN</t>
  </si>
  <si>
    <t>SD29204UE-GN</t>
  </si>
  <si>
    <t>DH-SD29204UE-GN-W</t>
  </si>
  <si>
    <t>SD29204UE-GN-W</t>
  </si>
  <si>
    <t>DH-SD40212I-HC-S3</t>
  </si>
  <si>
    <t>SD40212I-HC-S3</t>
  </si>
  <si>
    <t>DH-SD40212T-HN-S2</t>
  </si>
  <si>
    <t>SD40212T-HN-S2</t>
  </si>
  <si>
    <t>DH-SD42116I-HC-S3</t>
  </si>
  <si>
    <t>SD42116I-HC-S3</t>
  </si>
  <si>
    <t>DH-SD42212I-HC-S3</t>
  </si>
  <si>
    <t>SD42212I-HC-S3</t>
  </si>
  <si>
    <t>DH-SD42212T-HN-S2</t>
  </si>
  <si>
    <t>SD42212T-HN-S2</t>
  </si>
  <si>
    <t>DH-SD42C212I-HC-S3</t>
  </si>
  <si>
    <t>SD42C212I-HC-S3</t>
  </si>
  <si>
    <t>DH-SD42C212T-HN-S2</t>
  </si>
  <si>
    <t>SD42C212T-HN-S2</t>
  </si>
  <si>
    <t>DH-SD49131I-HC-S3</t>
  </si>
  <si>
    <t>SD49131I-HC-S3</t>
  </si>
  <si>
    <t>DH-SD49225I-HC-S3</t>
  </si>
  <si>
    <t>SD49225I-HC-S3</t>
  </si>
  <si>
    <t>DH-SD49225T-HN-W-S2</t>
  </si>
  <si>
    <t>SD49225T-HN-W-S2</t>
  </si>
  <si>
    <t>DH-SD49225XA-HNR</t>
  </si>
  <si>
    <t>SD49225XA-HNR</t>
  </si>
  <si>
    <t>DH-SD49425XB-HNR</t>
  </si>
  <si>
    <t>SD49425XB-HNR</t>
  </si>
  <si>
    <t>DH-SD49425XB-HNR-G</t>
  </si>
  <si>
    <t>SD49425XB-HNR-G</t>
  </si>
  <si>
    <t>DH-SD50131I-HC-S3</t>
  </si>
  <si>
    <t>SD50131I-HC-S3</t>
  </si>
  <si>
    <t>DH-SD50225I-HC-S3</t>
  </si>
  <si>
    <t>SD50225I-HC-S3</t>
  </si>
  <si>
    <t>DH-SD50225U-HNI</t>
  </si>
  <si>
    <t>SD50225U-HNI</t>
  </si>
  <si>
    <t>DH-SD50230I-HC-S3</t>
  </si>
  <si>
    <t>SD50230I-HC-S3</t>
  </si>
  <si>
    <t>DH-SD50230U-HNI</t>
  </si>
  <si>
    <t>SD50230U-HNI</t>
  </si>
  <si>
    <t>DH-SD50430I-HC-S2</t>
  </si>
  <si>
    <t>SD50430I-HC-S2</t>
  </si>
  <si>
    <t>DH-SD50430U-HNI</t>
  </si>
  <si>
    <t>SD50430U-HNI</t>
  </si>
  <si>
    <t>DH-SD52C225I-HC-S3</t>
  </si>
  <si>
    <t>SD52C225I-HC-S3</t>
  </si>
  <si>
    <t>DH-SD52C225U-HNI</t>
  </si>
  <si>
    <t>SD52C225U-HNI</t>
  </si>
  <si>
    <t>DH-SD52C230I-HC-S3</t>
  </si>
  <si>
    <t>SD52C230I-HC-S3</t>
  </si>
  <si>
    <t>DH-SD52C430I-HC-S2</t>
  </si>
  <si>
    <t>SD52C430I-HC-S2</t>
  </si>
  <si>
    <t>DH-SD52C430U-HNI</t>
  </si>
  <si>
    <t>SD52C430U-HNI</t>
  </si>
  <si>
    <t>DH-SD56230V-HNI</t>
  </si>
  <si>
    <t>SD56230V-HNI</t>
  </si>
  <si>
    <t>DH-SD59131I-HC-S3</t>
  </si>
  <si>
    <t>SD59131I-HC-S3</t>
  </si>
  <si>
    <t>SD59131U-HNI</t>
  </si>
  <si>
    <t>DH-SD59225I-HC-S3</t>
  </si>
  <si>
    <t>SD59225I-HC-S3</t>
  </si>
  <si>
    <t>DH-SD59225U-HNI</t>
  </si>
  <si>
    <t>SD59225U-HNI</t>
  </si>
  <si>
    <t>DH-SD59232XA-HNR</t>
  </si>
  <si>
    <t>SD59232XA-HNR</t>
  </si>
  <si>
    <t>DH-SD59430I-HC-S2</t>
  </si>
  <si>
    <t>SD59430I-HC-S2</t>
  </si>
  <si>
    <t>DH-SD59432XA-HNR</t>
  </si>
  <si>
    <t>SD59432XA-HNR</t>
  </si>
  <si>
    <t>DH-SD5A425XA-HNR</t>
  </si>
  <si>
    <t>SD5A425XA-HNR</t>
  </si>
  <si>
    <t>DH-SD5A445XA-HNR</t>
  </si>
  <si>
    <t>SD5A445XA-HNR</t>
  </si>
  <si>
    <t>SD60120T-HN</t>
  </si>
  <si>
    <t>DH-SD60225I-HC-S3</t>
  </si>
  <si>
    <t>SD60225I-HC-S3</t>
  </si>
  <si>
    <t>DH-SD60225U-HNI</t>
  </si>
  <si>
    <t>SD60225U-HNI</t>
  </si>
  <si>
    <t>DH-SD60230I-HC-S3</t>
  </si>
  <si>
    <t>SD60230I-HC-S3</t>
  </si>
  <si>
    <t>DH-SD60230U-HNI</t>
  </si>
  <si>
    <t>SD60230U-HNI</t>
  </si>
  <si>
    <t>DH-SD60230U-HNI-SL</t>
  </si>
  <si>
    <t>SD60230U-HNI-SL</t>
  </si>
  <si>
    <t>DH-SD60430I-HC-S2</t>
  </si>
  <si>
    <t>SD60430I-HC-S2</t>
  </si>
  <si>
    <t>DH-SD60430U-HNI</t>
  </si>
  <si>
    <t>SD60430U-HNI</t>
  </si>
  <si>
    <t>DH-SD65F230IA-HC-S2</t>
  </si>
  <si>
    <t>SD65F230IA-HC-S2</t>
  </si>
  <si>
    <t>DH-SD65F233XA-HNR</t>
  </si>
  <si>
    <t>SD65F233XA-HNR</t>
  </si>
  <si>
    <t>DH-SD6AE230IA-HC-S2</t>
  </si>
  <si>
    <t>SD6AE230IA-HC-S2</t>
  </si>
  <si>
    <t>DH-SD6AE245U-HNI</t>
  </si>
  <si>
    <t>SD6AE245U-HNI</t>
  </si>
  <si>
    <t>DH-SD6AL233XA-HNR</t>
  </si>
  <si>
    <t>SD6AL233XA-HNR</t>
  </si>
  <si>
    <t>DH-SD6AL233XA-HNR-IR</t>
  </si>
  <si>
    <t>SD6AL233XA-HNR-IR</t>
  </si>
  <si>
    <t>DH-SD6AL445XA-HNR</t>
  </si>
  <si>
    <t>SD6AL445XA-HNR</t>
  </si>
  <si>
    <t>DH-SD6AL445XA-HNR-IR</t>
  </si>
  <si>
    <t>SD6AL445XA-HNR-IR</t>
  </si>
  <si>
    <t>DH-SD6AL830V-HNI</t>
  </si>
  <si>
    <t>SD6AL830V-HNI</t>
  </si>
  <si>
    <t>SD6C131I-HC-S2</t>
  </si>
  <si>
    <t>SD6C131U-HNI</t>
  </si>
  <si>
    <t>DH-SD6C131U-HNI</t>
  </si>
  <si>
    <t>DH-SD6CE225I-HC-S3</t>
  </si>
  <si>
    <t>SD6CE225I-HC-S3</t>
  </si>
  <si>
    <t>DH-SD6CE225U-HNI</t>
  </si>
  <si>
    <t>SD6CE225U-HNI</t>
  </si>
  <si>
    <t>DH-SD6CE230I-HC-S3</t>
  </si>
  <si>
    <t>SD6CE230I-HC-S3</t>
  </si>
  <si>
    <t>DH-SD6CE230U-HNI</t>
  </si>
  <si>
    <t>SD6CE230U-HNI</t>
  </si>
  <si>
    <t>DH-SD6CE245U-HNI</t>
  </si>
  <si>
    <t>SD6CE245U-HNI</t>
  </si>
  <si>
    <t>DH-SD6CE430I-HC-S3</t>
  </si>
  <si>
    <t>SD6CE430I-HC-S3</t>
  </si>
  <si>
    <t>DH-SD6CE445XA-HNR</t>
  </si>
  <si>
    <t>SD6CE445XA-HNR</t>
  </si>
  <si>
    <t>DH-SD8A250WA-HNF</t>
  </si>
  <si>
    <t>SD8A250WA-HNF</t>
  </si>
  <si>
    <t>DH-SD8A820WA-HNF</t>
  </si>
  <si>
    <t>SD8A820WA-HNF</t>
  </si>
  <si>
    <t>DH-SD8A840VI-HNI</t>
  </si>
  <si>
    <t>SD8A840VI-HNI</t>
  </si>
  <si>
    <t>DH-SD8A840WA-HNF</t>
  </si>
  <si>
    <t>SD8A840WA-HNF</t>
  </si>
  <si>
    <t>DH-SDZ2030S-N-S2</t>
  </si>
  <si>
    <t>SDZ2030S-N-S2</t>
  </si>
  <si>
    <t>DH-SDZW2030U-SL</t>
  </si>
  <si>
    <t>SDZW2030U-SL</t>
  </si>
  <si>
    <t>SWP2430</t>
  </si>
  <si>
    <t>DH-TAM01GT01GT-75</t>
  </si>
  <si>
    <t>TAM01GT01GT-75</t>
  </si>
  <si>
    <t>TAM1GT1GT-30</t>
  </si>
  <si>
    <t>DH-TPC-BF2120P-1F4</t>
  </si>
  <si>
    <t>TPC-BF2120-1F4</t>
  </si>
  <si>
    <t>DH-TPC-BF2120P-T1F4</t>
  </si>
  <si>
    <t>TPC-BF2120-T1F4</t>
  </si>
  <si>
    <t>DH-TPC-BF2221P-B3F4</t>
  </si>
  <si>
    <t>TPC-BF2221-B3F4</t>
  </si>
  <si>
    <t>DH-TPC-BF2221P-B7F8</t>
  </si>
  <si>
    <t>TPC-BF2221-B7F8</t>
  </si>
  <si>
    <t>DH-TPC-BF2221P-TB3F4</t>
  </si>
  <si>
    <t>TPC-BF2221-TB3F4</t>
  </si>
  <si>
    <t>DH-TPC-BF2221P-TB7F8</t>
  </si>
  <si>
    <t>TPC-BF2221-TB7F8</t>
  </si>
  <si>
    <t>DH-TPC-BF2221P-TD7F6-HTM</t>
  </si>
  <si>
    <t>TPC-BF2221-TD7F6-HTM</t>
  </si>
  <si>
    <t>DH-TPC-BF3221P-TB7F8-HTM</t>
  </si>
  <si>
    <t>TPC-BF3221-TB7F8-HTM</t>
  </si>
  <si>
    <t>DH-TPC-BF5300P-A7</t>
  </si>
  <si>
    <t>TPC-BF5300-A7</t>
  </si>
  <si>
    <t>DH-TPC-BF5400P-B13</t>
  </si>
  <si>
    <t>TPC-BF5400-B13</t>
  </si>
  <si>
    <t>DH-TPC-BF5400P-B19</t>
  </si>
  <si>
    <t>TPC-BF5400-B19</t>
  </si>
  <si>
    <t>DH-TPC-BF5400P-B25</t>
  </si>
  <si>
    <t>TPC-BF5400-B25</t>
  </si>
  <si>
    <t>DH-TPC-BF5400P-B35</t>
  </si>
  <si>
    <t>TPC-BF5400-B35</t>
  </si>
  <si>
    <t>DH-TPC-BF5400P-B7</t>
  </si>
  <si>
    <t>TPC-BF5400-B7</t>
  </si>
  <si>
    <t>DH-TPC-BF5400P-TB13</t>
  </si>
  <si>
    <t>TPC-BF5400-TB13</t>
  </si>
  <si>
    <t>DH-TPC-BF5400P-TB19</t>
  </si>
  <si>
    <t>TPC-BF5400-TB19</t>
  </si>
  <si>
    <t>DH-TPC-BF5400P-TB7</t>
  </si>
  <si>
    <t>TPC-BF5400-TB7</t>
  </si>
  <si>
    <t>DH-TPC-BF5401P-B13</t>
  </si>
  <si>
    <t>TPC-BF5401-B13</t>
  </si>
  <si>
    <t>DH-TPC-BF5401P-B25</t>
  </si>
  <si>
    <t>TPC-BF5401-B25</t>
  </si>
  <si>
    <t>DH-TPC-BF5401P-B7</t>
  </si>
  <si>
    <t>TPC-BF5401-B7</t>
  </si>
  <si>
    <t>DH-TPC-BF5401P-TB13</t>
  </si>
  <si>
    <t>TPC-BF5401-TB13</t>
  </si>
  <si>
    <t>DH-TPC-BF5401P-TB25</t>
  </si>
  <si>
    <t>TPC-BF5401-TB25</t>
  </si>
  <si>
    <t>DH-TPC-BF5401P-TB7</t>
  </si>
  <si>
    <t>TPC-BF5401-TB7</t>
  </si>
  <si>
    <t>DH-TPC-BF5421P-TB13F8-HTM</t>
  </si>
  <si>
    <t>TPC-BF5421-TB13F8-HTM</t>
  </si>
  <si>
    <t>DH-TPC-BF5421P-TD13F8-HTM</t>
  </si>
  <si>
    <t>TPC-BF5421-TD13F8-HTM</t>
  </si>
  <si>
    <t>DH-TPC-HBB-AHW</t>
  </si>
  <si>
    <t>TPC-HBB-AHW</t>
  </si>
  <si>
    <t>DH-TPC-HBB-CHW</t>
  </si>
  <si>
    <t>TPC-HBB-CHW</t>
  </si>
  <si>
    <t>DH-TPC-PT8420AP-TB35Z30</t>
  </si>
  <si>
    <t>TPC-PT8420A-TB35Z30</t>
  </si>
  <si>
    <t>DH-TPC-PT8420AP-TC100Z30</t>
    <phoneticPr fontId="3" type="noConversion"/>
  </si>
  <si>
    <t>TPC-PT8420A-TC100Z30</t>
  </si>
  <si>
    <t>DH-TPC-PT8421BP-B30150ZF711B</t>
  </si>
  <si>
    <t>TPC-PT8421B-B30150ZF711B</t>
  </si>
  <si>
    <t>DH-TPC-PT8620AP-TB100Z30</t>
  </si>
  <si>
    <t>TPC-PT8620A-TB100Z30</t>
  </si>
  <si>
    <t>DH-TPC-SD2221P-B7F8</t>
  </si>
  <si>
    <t>TPC-SD2221-B7F8</t>
  </si>
  <si>
    <t>DH-TPC-SD8421P-B25Z45</t>
  </si>
  <si>
    <t>TPC-SD8421-B25Z45</t>
  </si>
  <si>
    <t>DH-TPC-SD8421P-TB13Z45</t>
  </si>
  <si>
    <t>TPC-SD8421-TB13Z45</t>
  </si>
  <si>
    <t>DH-TPC-SD8421P-TB7Z45</t>
  </si>
  <si>
    <t>TPC-SD8421-TB7Z45</t>
  </si>
  <si>
    <t>VDC0605H-M70</t>
  </si>
  <si>
    <t>VDC0905H-M60</t>
  </si>
  <si>
    <t>VDC1205H-M60</t>
  </si>
  <si>
    <t>VEC0404HH-M70</t>
  </si>
  <si>
    <t>DHI-VEC1605UH-M60</t>
  </si>
  <si>
    <t>VEC1605UH-M60</t>
  </si>
  <si>
    <t>VEC3204FB-M70</t>
  </si>
  <si>
    <t>DH-VGA0102</t>
  </si>
  <si>
    <t>VGA0102</t>
  </si>
  <si>
    <t>VI0801HH-DC3000</t>
  </si>
  <si>
    <t>VO0801HH-DC3000</t>
  </si>
  <si>
    <t>VTH1520A</t>
  </si>
  <si>
    <t>DH-VTH1520A</t>
  </si>
  <si>
    <t>VTH1520AH</t>
  </si>
  <si>
    <t>DH-VTH1520AH</t>
  </si>
  <si>
    <t>VTH1520AS</t>
  </si>
  <si>
    <t>DH-VTH1520AS</t>
  </si>
  <si>
    <t>DHI-VTH1550CHM</t>
  </si>
  <si>
    <t>VTH1550CHM</t>
  </si>
  <si>
    <t>DHI-VTH1550CH-S2</t>
  </si>
  <si>
    <t>VTH1550CH-S2</t>
  </si>
  <si>
    <t>VTH1550CHW-2</t>
  </si>
  <si>
    <t>DHI-VTH1550CHW-2</t>
  </si>
  <si>
    <t>VTH1560B</t>
  </si>
  <si>
    <t>DH-VTH1560B</t>
  </si>
  <si>
    <t>VTH1560BW</t>
  </si>
  <si>
    <t>DHI-VTH1560BW</t>
  </si>
  <si>
    <t>DHI-VTH2421FB-P</t>
  </si>
  <si>
    <t>VTH2421FB-P</t>
  </si>
  <si>
    <t>DHI-VTH2421FW-P</t>
  </si>
  <si>
    <t>VTH2421FW-P</t>
  </si>
  <si>
    <t>VTH5221D-C</t>
  </si>
  <si>
    <t>VTH5221D-C-S1</t>
  </si>
  <si>
    <t>DHI-VTH5221D-C-S1</t>
  </si>
  <si>
    <t>DHI-VTH5221D-S2</t>
  </si>
  <si>
    <t>VTH5221D-S2</t>
  </si>
  <si>
    <t>DHI-VTH5221DW-C-S1</t>
  </si>
  <si>
    <t>VTH5221DW-C-S1</t>
  </si>
  <si>
    <t>VTH5221DW</t>
  </si>
  <si>
    <t>VTH5221DW-S2</t>
  </si>
  <si>
    <t>DHI-VTH5221DW-S2</t>
  </si>
  <si>
    <t>DHI-VTH5221E-H</t>
  </si>
  <si>
    <t>VTH5221E-H</t>
  </si>
  <si>
    <t>DHI-VTH5221EW-H</t>
  </si>
  <si>
    <t>VTH5221EW-H</t>
  </si>
  <si>
    <t>DHI-VTH5222CH-S1</t>
  </si>
  <si>
    <t>VTH5222CH-S1</t>
  </si>
  <si>
    <t>VTH5241DW</t>
  </si>
  <si>
    <t>VTH5241DW-S2</t>
  </si>
  <si>
    <t>DHI-VTH5241DW-S2</t>
  </si>
  <si>
    <t>DHI-VTH5341G-W</t>
  </si>
  <si>
    <t>VTH5341G-W</t>
  </si>
  <si>
    <t>DHI-VTH5421E-H</t>
  </si>
  <si>
    <t>VTH5421E-H</t>
  </si>
  <si>
    <t>DHI-VTH5421EW-H</t>
  </si>
  <si>
    <t>VTH5421EW-H</t>
  </si>
  <si>
    <t>DHI-VTH5441G</t>
  </si>
  <si>
    <t>VTH5441G</t>
  </si>
  <si>
    <t>VT-KIT001</t>
  </si>
  <si>
    <t>DHI-VTK-VTO2000A-VTH1550CH(S)</t>
    <phoneticPr fontId="3" type="noConversion"/>
  </si>
  <si>
    <t>VTK-VTO2000A-VTH1550CH(S)</t>
  </si>
  <si>
    <t>VTM114</t>
  </si>
  <si>
    <t>VTM115</t>
  </si>
  <si>
    <t>VTM116-01</t>
  </si>
  <si>
    <t>VTM117</t>
  </si>
  <si>
    <t>VTM119</t>
  </si>
  <si>
    <t>VTM120</t>
  </si>
  <si>
    <t>VTM121</t>
  </si>
  <si>
    <t>DHI-VTM123</t>
  </si>
  <si>
    <t>VTM123</t>
  </si>
  <si>
    <t>VTM125</t>
  </si>
  <si>
    <t>VTM126</t>
  </si>
  <si>
    <t>VTM127</t>
  </si>
  <si>
    <t>VTM128</t>
  </si>
  <si>
    <t>DHI-VTNC3000A</t>
  </si>
  <si>
    <t>VTNC3000A</t>
  </si>
  <si>
    <t>DHI-VTNS1006A-2-A</t>
  </si>
  <si>
    <t>VTNS1006A-2-A</t>
  </si>
  <si>
    <t>DHI-VTNS1060A-A</t>
  </si>
  <si>
    <t>VTNS1060A-A</t>
  </si>
  <si>
    <t>DHI-VTNS2000B</t>
  </si>
  <si>
    <t>VTNS2000B</t>
  </si>
  <si>
    <t>DHI-VTO1210B-X-S1</t>
  </si>
  <si>
    <t>VTO1210B-X-S1</t>
  </si>
  <si>
    <t>VTO1210C-X</t>
  </si>
  <si>
    <t>DHI-VTO1210C-X</t>
  </si>
  <si>
    <t>VTO2000A-B</t>
  </si>
  <si>
    <t>VTO2000A-B1</t>
  </si>
  <si>
    <t>VTO2000A-B5</t>
  </si>
  <si>
    <t>VTO2000A-C</t>
  </si>
  <si>
    <t>VTO2000A-C-2</t>
  </si>
  <si>
    <t>VTO2000A-E</t>
  </si>
  <si>
    <t>VTO2000A-K(2.0)</t>
  </si>
  <si>
    <t>VTO2000A-K-V2</t>
  </si>
  <si>
    <t>VTO2000A-R</t>
  </si>
  <si>
    <t>VTO2101E-P</t>
  </si>
  <si>
    <t>DHI-VTO2101E-P</t>
  </si>
  <si>
    <t>VTO2111D-WP</t>
    <phoneticPr fontId="2" type="noConversion"/>
  </si>
  <si>
    <t>DHI-VTO2111D-WP-S1</t>
  </si>
  <si>
    <t>VTO2111D-WP-S1</t>
  </si>
  <si>
    <t>DHI-VTO2202F-P</t>
  </si>
  <si>
    <t>VTO2202F-P</t>
  </si>
  <si>
    <t>VTO3211D-P2</t>
  </si>
  <si>
    <t>DHI-VTO3211D-P2</t>
  </si>
  <si>
    <t>DHI-VTO3211D-P2-S1</t>
  </si>
  <si>
    <t>VTO3211D-P2-S1</t>
  </si>
  <si>
    <t>DHI-VTO3211D-P4-S1</t>
  </si>
  <si>
    <t>VTO3211D-P4-S1</t>
  </si>
  <si>
    <t>DHI-VTO3211D-P-S1</t>
  </si>
  <si>
    <t>VTO3211D-P-S1</t>
  </si>
  <si>
    <t>DHI-VTO3221E-P</t>
  </si>
  <si>
    <t>VTO3221E-P</t>
  </si>
  <si>
    <t>DHI-VTO4202F-MB1</t>
  </si>
  <si>
    <t>VTO4202F-MB1</t>
  </si>
  <si>
    <t>DHI-VTO4202F-MB2</t>
  </si>
  <si>
    <t>VTO4202F-MB2</t>
  </si>
  <si>
    <t>DHI-VTO4202F-MB5</t>
  </si>
  <si>
    <t>VTO4202F-MB5</t>
  </si>
  <si>
    <t>DHI-VTO4202F-MF</t>
  </si>
  <si>
    <t>VTO4202F-MF</t>
  </si>
  <si>
    <t>DHI-VTO4202F-MK</t>
  </si>
  <si>
    <t>VTO4202F-MK</t>
  </si>
  <si>
    <t>DHI-VTO4202F-ML</t>
  </si>
  <si>
    <t>VTO4202F-ML</t>
  </si>
  <si>
    <t>DHI-VTO4202F-MN</t>
  </si>
  <si>
    <t>VTO4202F-MN</t>
  </si>
  <si>
    <t>DHI-VTO4202F-MR</t>
  </si>
  <si>
    <t>VTO4202F-MR</t>
  </si>
  <si>
    <t>DHI-VTO4202F-MS</t>
  </si>
  <si>
    <t>VTO4202F-MS</t>
  </si>
  <si>
    <t>DHI-VTO4202F-P</t>
  </si>
  <si>
    <t>VTO4202F-P</t>
  </si>
  <si>
    <t>VTO6210B</t>
  </si>
  <si>
    <t>DHI-VTO6210B</t>
  </si>
  <si>
    <t>VTO6210BW</t>
  </si>
  <si>
    <t>VTO6210BW-S1</t>
  </si>
  <si>
    <t>DHI-VTO6210BW-S1</t>
  </si>
  <si>
    <t>DHI-VTO6221E-P</t>
  </si>
  <si>
    <t>VTO6221E-P</t>
  </si>
  <si>
    <t>DHI-VTO6441F</t>
  </si>
  <si>
    <t>VTO6441F</t>
  </si>
  <si>
    <t>DHI-VTO6521H</t>
  </si>
  <si>
    <t>VTO6521H</t>
  </si>
  <si>
    <t>DHI-VTO7541G</t>
  </si>
  <si>
    <t>VTO7541G</t>
  </si>
  <si>
    <t>DHI-VTO9341D</t>
  </si>
  <si>
    <t>VTO9341D</t>
  </si>
  <si>
    <t>VTOB102</t>
  </si>
  <si>
    <t>VTOB103</t>
  </si>
  <si>
    <t>VTOB107</t>
  </si>
  <si>
    <t>VTOB108</t>
  </si>
  <si>
    <t>VTOB110</t>
  </si>
  <si>
    <t>VTOB111</t>
  </si>
  <si>
    <t>VTOB112</t>
  </si>
  <si>
    <t>VTOB113-V2</t>
  </si>
  <si>
    <t>VTOB113</t>
  </si>
  <si>
    <t>VTOB114-V2</t>
  </si>
  <si>
    <t>VTOB114-V2</t>
    <phoneticPr fontId="2" type="noConversion"/>
  </si>
  <si>
    <t>VTOB114</t>
  </si>
  <si>
    <t>VTOB119</t>
  </si>
  <si>
    <t>VTOF002</t>
  </si>
  <si>
    <t>VTOF002-V2</t>
    <phoneticPr fontId="2" type="noConversion"/>
  </si>
  <si>
    <t>DHI-VTOF002-V2</t>
  </si>
  <si>
    <t>VTOF002-V2</t>
  </si>
  <si>
    <t>VTOF003</t>
  </si>
  <si>
    <t>DHI-VTS5240B</t>
  </si>
  <si>
    <t>VTS5240B</t>
  </si>
  <si>
    <t>DHI-VTS8240B-CG</t>
  </si>
  <si>
    <t>VTS8240B-CG</t>
  </si>
  <si>
    <t>DH-W-HDMI15M</t>
  </si>
  <si>
    <t>W-HDMI15M</t>
  </si>
  <si>
    <t>DH-XVR4104C-X1</t>
  </si>
  <si>
    <t>XVR4104C-X1</t>
  </si>
  <si>
    <t>DH-XVR4104HS-X1</t>
  </si>
  <si>
    <t>XVR4104HS-X1</t>
  </si>
  <si>
    <t>DH-XVR4108C-X1</t>
  </si>
  <si>
    <t>XVR4108C-X1</t>
  </si>
  <si>
    <t>DH-XVR4108HS-X1</t>
  </si>
  <si>
    <t>XVR4108HS-X1</t>
  </si>
  <si>
    <t>DH-XVR4116HS-X</t>
  </si>
  <si>
    <t>XVR4116HS-X</t>
  </si>
  <si>
    <t>DH-XVR4216AN-X</t>
  </si>
  <si>
    <t>XVR4216AN-X</t>
  </si>
  <si>
    <t>DH-XVR4232AN-X</t>
  </si>
  <si>
    <t>XVR4232AN-X</t>
  </si>
  <si>
    <t>DH-XVR5104C-4KL-X</t>
  </si>
  <si>
    <t>XVR5104C-4KL-X</t>
  </si>
  <si>
    <t>DHI-XVR5104C-4M</t>
  </si>
  <si>
    <t>XVR5104C-4M</t>
  </si>
  <si>
    <t>DH-XVR5104C-X1</t>
  </si>
  <si>
    <t>XVR5104C-X1</t>
  </si>
  <si>
    <t>DH-XVR5104H-4KL-X</t>
  </si>
  <si>
    <t>XVR5104H-4KL-X</t>
  </si>
  <si>
    <t>DH-XVR5104HE-X1</t>
  </si>
  <si>
    <t>XVR5104HE-X1</t>
  </si>
  <si>
    <t>DH-XVR5104H-I</t>
  </si>
  <si>
    <t>XVR5104H-I</t>
  </si>
  <si>
    <t>DH-XVR5104HS-4KL-X</t>
  </si>
  <si>
    <t>XVR5104HS-4KL-X</t>
  </si>
  <si>
    <t>DH-XVR5104HS-X1</t>
  </si>
  <si>
    <t>XVR5104HS-X1</t>
  </si>
  <si>
    <t>DH-XVR5104H-X-4P</t>
  </si>
  <si>
    <t>XVR5104H-X-4P</t>
  </si>
  <si>
    <t>DH-XVR5108C-X</t>
  </si>
  <si>
    <t>XVR5108C-X</t>
  </si>
  <si>
    <t>DH-XVR5108H-4KL-X</t>
  </si>
  <si>
    <t>XVR5108H-4KL-X</t>
  </si>
  <si>
    <t>DH-XVR5108H-4KL-X-8P</t>
  </si>
  <si>
    <t>XVR5108H-4KL-X-8P</t>
  </si>
  <si>
    <t>DH-XVR5108HE-X</t>
  </si>
  <si>
    <t>XVR5108HE-X</t>
  </si>
  <si>
    <t>DH-XVR5108H-I</t>
  </si>
  <si>
    <t>XVR5108H-I</t>
  </si>
  <si>
    <t>DH-XVR5108HS-4KL-X</t>
  </si>
  <si>
    <t>XVR5108HS-4KL-X</t>
  </si>
  <si>
    <t>DH-XVR5108HS-X</t>
  </si>
  <si>
    <t>XVR5108HS-X</t>
  </si>
  <si>
    <t>DH-XVR5108H-X-8P</t>
  </si>
  <si>
    <t>XVR5108H-X-8P</t>
  </si>
  <si>
    <t>DH-XVR5116H-4KL-X</t>
  </si>
  <si>
    <t>XVR5116H-4KL-X</t>
  </si>
  <si>
    <t>DH-XVR5116HE-X</t>
  </si>
  <si>
    <t>XVR5116HE-X</t>
  </si>
  <si>
    <t>DH-XVR5116H-I</t>
  </si>
  <si>
    <t>XVR5116H-I</t>
  </si>
  <si>
    <t>DH-XVR5116HS-X</t>
  </si>
  <si>
    <t>XVR5116HS-X</t>
  </si>
  <si>
    <t>DHI-XVR5208AN-4KL-8P</t>
  </si>
  <si>
    <t>XVR5208AN-4KL-8P</t>
  </si>
  <si>
    <t>DH-XVR5208AN-4KL-X</t>
  </si>
  <si>
    <t>XVR5208AN-4KL-X</t>
  </si>
  <si>
    <t>DH-XVR5208AN-4KL-X-8P</t>
  </si>
  <si>
    <t>XVR5208AN-4KL-X-8P</t>
  </si>
  <si>
    <t>DH-XVR5216AN-4KL-X</t>
  </si>
  <si>
    <t>XVR5216AN-4KL-X</t>
  </si>
  <si>
    <t>DH-XVR5216AN-4KL-X-16P</t>
  </si>
  <si>
    <t>XVR5216AN-4KL-X-16P</t>
  </si>
  <si>
    <t>DH-XVR5216AN-X</t>
  </si>
  <si>
    <t>XVR5216AN-X</t>
  </si>
  <si>
    <t>DH-XVR5216AN-X-16P</t>
  </si>
  <si>
    <t>XVR5216AN-X-16P</t>
  </si>
  <si>
    <t>DH-XVR5216A-X</t>
  </si>
  <si>
    <t>XVR5216A-X</t>
  </si>
  <si>
    <t>DH-XVR5232AN-X</t>
  </si>
  <si>
    <t>XVR5232AN-X</t>
  </si>
  <si>
    <t>DH-XVR5416L-X</t>
  </si>
  <si>
    <t>XVR5416L-X</t>
  </si>
  <si>
    <t>DHI-XVR5432L</t>
  </si>
  <si>
    <t>XVR5432L</t>
  </si>
  <si>
    <t>DH-XVR5432L-X</t>
  </si>
  <si>
    <t>XVR5432L-X</t>
  </si>
  <si>
    <t>DH-XVR5816S-X</t>
  </si>
  <si>
    <t>XVR5816S-X</t>
  </si>
  <si>
    <t>DH-XVR5832S-X</t>
  </si>
  <si>
    <t>XVR5832S-X</t>
  </si>
  <si>
    <t>XVR7104E-4KL-B-X</t>
  </si>
  <si>
    <t>DH-XVR7104E-4KL-B-X</t>
  </si>
  <si>
    <t>DH-XVR7104E-4KL-X</t>
  </si>
  <si>
    <t>XVR7104E-4KL-X</t>
  </si>
  <si>
    <t>DH-XVR7104HE-4KL-I</t>
  </si>
  <si>
    <t>XVR7104HE-4KL-I</t>
  </si>
  <si>
    <t>DH-XVR7104HE-4KL-X</t>
  </si>
  <si>
    <t>XVR7104HE-4KL-X</t>
  </si>
  <si>
    <t>DH-XVR7108E-4KL-B-X</t>
  </si>
  <si>
    <t>XVR7108E-4KL-B-X</t>
  </si>
  <si>
    <t>DH-XVR7108E-4KL-X</t>
  </si>
  <si>
    <t>XVR7108E-4KL-X</t>
  </si>
  <si>
    <t>DH-XVR7108HE-4KL-I</t>
  </si>
  <si>
    <t>XVR7108HE-4KL-I</t>
  </si>
  <si>
    <t>DH-XVR7108HE-4KL-X</t>
  </si>
  <si>
    <t>XVR7108HE-4KL-X</t>
  </si>
  <si>
    <t>DH-XVR7108HE-4K-X</t>
  </si>
  <si>
    <t>XVR7108HE-4K-X</t>
  </si>
  <si>
    <t>DH-XVR7116HE-4KL-I</t>
  </si>
  <si>
    <t>XVR7116HE-4KL-I</t>
  </si>
  <si>
    <t>DH-XVR7116HE-4KL-X</t>
  </si>
  <si>
    <t>XVR7116HE-4KL-X</t>
  </si>
  <si>
    <t>DH-XVR7208A-4KL-I</t>
  </si>
  <si>
    <t>XVR7208A-4KL-I</t>
  </si>
  <si>
    <t>DH-XVR7208A-4KL-X</t>
  </si>
  <si>
    <t>XVR7208A-4KL-X</t>
  </si>
  <si>
    <t>DH-XVR7208A-4K-X</t>
  </si>
  <si>
    <t>XVR7208A-4K-X</t>
  </si>
  <si>
    <t>DH-XVR7216A-4KL-I</t>
  </si>
  <si>
    <t>XVR7216A-4KL-I</t>
  </si>
  <si>
    <t>DH-XVR7216A-4KL-X</t>
  </si>
  <si>
    <t>XVR7216A-4KL-X</t>
  </si>
  <si>
    <t>XVR7408L</t>
  </si>
  <si>
    <t>DH-XVR7416L-4KL-X</t>
  </si>
  <si>
    <t>XVR7416L-4KL-X</t>
  </si>
  <si>
    <t>XVR7816S-4KL-X</t>
  </si>
  <si>
    <t>DH-XVR7816S-4KL-X</t>
  </si>
  <si>
    <t>DH-XVR7816S-4KL-X-LP</t>
  </si>
  <si>
    <t>XVR7816S-4KL-X-LP</t>
  </si>
  <si>
    <t>DH-XVR8208A-4K-I</t>
  </si>
  <si>
    <t>XVR8208A-4K-I</t>
  </si>
  <si>
    <t>DH-XVR8208A-4KL-I</t>
  </si>
  <si>
    <t>XVR8208A-4KL-I</t>
    <phoneticPr fontId="2" type="noConversion"/>
  </si>
  <si>
    <t>DH-XVR8216A-4KL-I</t>
  </si>
  <si>
    <t>XVR8216A-4KL-I</t>
  </si>
  <si>
    <t>DHI-XVR8816S</t>
  </si>
  <si>
    <t>XVR8816S</t>
  </si>
  <si>
    <t>DH-XVR8816S-4KL-I</t>
  </si>
  <si>
    <t>XVR8816S-4KL-I</t>
  </si>
  <si>
    <t>DH-ZAZ100W</t>
  </si>
  <si>
    <t>ZAZ100W</t>
  </si>
  <si>
    <t>DH-ZAZ660B</t>
  </si>
  <si>
    <t>ZAZ660B</t>
  </si>
  <si>
    <t>DH-HAC-ME1200BP-PIR-0280B-S3A</t>
  </si>
  <si>
    <t>HAC-ME1200B-PIR</t>
    <phoneticPr fontId="2" type="noConversion"/>
  </si>
  <si>
    <t>DH-IPC-HFW3241TP-ZS-27135</t>
  </si>
  <si>
    <t>IPC-HFW3241T-ZS</t>
  </si>
  <si>
    <t>DHI-VTO2000A-S1</t>
  </si>
  <si>
    <t>VTO2000A-S1</t>
    <phoneticPr fontId="2" type="noConversion"/>
  </si>
  <si>
    <t>DH-HAC-HUM3201BP-0280P-S2</t>
  </si>
  <si>
    <t>HAC-HUM3201B-P-S2</t>
    <phoneticPr fontId="2" type="noConversion"/>
  </si>
  <si>
    <t>DH-HAC-HFW2401EP-0360B</t>
  </si>
  <si>
    <t>HAC-HFW2401E</t>
    <phoneticPr fontId="2" type="noConversion"/>
  </si>
  <si>
    <t>DH-HAC-HFW2241TP-Z-A-VP-0622</t>
  </si>
  <si>
    <t>HAC-HFW2241T-Z-A-VP-0622</t>
    <phoneticPr fontId="2" type="noConversion"/>
  </si>
  <si>
    <t>DH-HAC-HFW3231EP-Z12-5364</t>
  </si>
  <si>
    <t>HAC-HFW3231E-Z12</t>
    <phoneticPr fontId="2" type="noConversion"/>
  </si>
  <si>
    <t>DH-SD6AE830V-HNI</t>
  </si>
  <si>
    <t>SD6AE830V-HNI</t>
    <phoneticPr fontId="2" type="noConversion"/>
  </si>
  <si>
    <t>DH-SD49225T-HN-S2</t>
  </si>
  <si>
    <t>SD49225T-HN-S2</t>
    <phoneticPr fontId="2" type="noConversion"/>
  </si>
  <si>
    <t>DH-IPC-HDBW1230RP-ZS-S4</t>
    <phoneticPr fontId="2" type="noConversion"/>
  </si>
  <si>
    <t>IPC-HDBW1230R-ZS-S4</t>
    <phoneticPr fontId="2" type="noConversion"/>
  </si>
  <si>
    <t>DH-IPC-HFW3441TP-ZS-27135</t>
    <phoneticPr fontId="3" type="noConversion"/>
  </si>
  <si>
    <t>IPC-HFW3441T-ZS</t>
    <phoneticPr fontId="2" type="noConversion"/>
  </si>
  <si>
    <t>DH-HAC-HDBW1400RP-Z-POC-2712-S2</t>
  </si>
  <si>
    <t>HAC-HDBW1400R-Z-POC-S2</t>
    <phoneticPr fontId="2" type="noConversion"/>
  </si>
  <si>
    <t>DH-HAC-HFW2249TP-I8-A-NI-0360B</t>
    <phoneticPr fontId="3" type="noConversion"/>
  </si>
  <si>
    <t>HAC-HFW2249T-I8-A</t>
    <phoneticPr fontId="2" type="noConversion"/>
  </si>
  <si>
    <t>DH-HAC-ME1400BP-0280B-S2</t>
    <phoneticPr fontId="2" type="noConversion"/>
  </si>
  <si>
    <t>HAC-ME1400B-S2</t>
    <phoneticPr fontId="2" type="noConversion"/>
  </si>
  <si>
    <t>DH-IPC-HDW3441TMP-AS-0280B</t>
    <phoneticPr fontId="2" type="noConversion"/>
  </si>
  <si>
    <t>IPC-HDW3441TM-AS</t>
    <phoneticPr fontId="2" type="noConversion"/>
  </si>
  <si>
    <t>DH-IPC-HDW3841TMP-AS-0280B</t>
    <phoneticPr fontId="2" type="noConversion"/>
  </si>
  <si>
    <t>IPC-HDW3841TM-AS</t>
    <phoneticPr fontId="2" type="noConversion"/>
  </si>
  <si>
    <t>DH-IPC-HFW3241EP-SA-0360B</t>
  </si>
  <si>
    <t>IPC-HFW3241E-SA</t>
    <phoneticPr fontId="2" type="noConversion"/>
  </si>
  <si>
    <t>DH-IPC-HFW3441EP-SA-0360B</t>
  </si>
  <si>
    <t>IPC-HFW3441E-SA</t>
    <phoneticPr fontId="2" type="noConversion"/>
  </si>
  <si>
    <t>DH-XVR5104HS-I2</t>
  </si>
  <si>
    <t>XVR5104HS-I2</t>
    <phoneticPr fontId="2" type="noConversion"/>
  </si>
  <si>
    <t>DH-HAC-HUM1220AP-0280P-PIR</t>
  </si>
  <si>
    <t>HAC-HUM1220A-PIR</t>
    <phoneticPr fontId="2" type="noConversion"/>
  </si>
  <si>
    <t>DH-SD59430U-HNI</t>
  </si>
  <si>
    <t>SD59430U-HNI</t>
    <phoneticPr fontId="2" type="noConversion"/>
  </si>
  <si>
    <t>DH-HAC-LC1200SLP-W-0360B-S3A</t>
  </si>
  <si>
    <t>HAC-LC1200SL-W</t>
    <phoneticPr fontId="2" type="noConversion"/>
  </si>
  <si>
    <t>DH-PFS3106-4P-60</t>
  </si>
  <si>
    <t>PFS3106-4P-60</t>
    <phoneticPr fontId="2" type="noConversion"/>
  </si>
  <si>
    <t>DH-SD59230I-HC-S3</t>
  </si>
  <si>
    <t>SD59230I-HC</t>
    <phoneticPr fontId="2" type="noConversion"/>
  </si>
  <si>
    <t>DHI-VTH5221DW</t>
  </si>
  <si>
    <t>VTH5221DW</t>
    <phoneticPr fontId="2" type="noConversion"/>
  </si>
  <si>
    <t>DH-SD49412T-HN-S2</t>
  </si>
  <si>
    <t>SD49412T-HN-S2</t>
    <phoneticPr fontId="2" type="noConversion"/>
  </si>
  <si>
    <t>DH-SD59225-HC-LA</t>
  </si>
  <si>
    <t>DH-SD59225-HC-LA</t>
    <phoneticPr fontId="2" type="noConversion"/>
  </si>
  <si>
    <t>DH-SD6C225I-HC-S3</t>
  </si>
  <si>
    <t>SD6C225I-HC-S2</t>
    <phoneticPr fontId="2" type="noConversion"/>
  </si>
  <si>
    <t>DH-PFS3110-8P-96</t>
  </si>
  <si>
    <t>PFS3110-8P-96</t>
    <phoneticPr fontId="2" type="noConversion"/>
  </si>
  <si>
    <t>DH-PFS3005-4P-58</t>
  </si>
  <si>
    <t>PFS3005-4P-58</t>
    <phoneticPr fontId="2" type="noConversion"/>
  </si>
  <si>
    <t>DHI-VTO3211D-P1-S2</t>
  </si>
  <si>
    <t>VTO3211D-P1-S2</t>
    <phoneticPr fontId="2" type="noConversion"/>
  </si>
  <si>
    <t>IPC-HDBW3441R-ZS</t>
    <phoneticPr fontId="2" type="noConversion"/>
  </si>
  <si>
    <t>IPC-HDBW3441R-ZS</t>
    <phoneticPr fontId="2" type="noConversion"/>
  </si>
  <si>
    <t>DHI-NVR2108HS-I</t>
    <phoneticPr fontId="2" type="noConversion"/>
  </si>
  <si>
    <t>NVR2108HS-I</t>
    <phoneticPr fontId="2" type="noConversion"/>
  </si>
  <si>
    <t>HAC-EBW3802</t>
    <phoneticPr fontId="2" type="noConversion"/>
  </si>
  <si>
    <t>HAC-EW2501</t>
    <phoneticPr fontId="2" type="noConversion"/>
  </si>
  <si>
    <t>HAC-EW2501</t>
    <phoneticPr fontId="2" type="noConversion"/>
  </si>
  <si>
    <t>HAC-HDW2249T-A</t>
    <phoneticPr fontId="2" type="noConversion"/>
  </si>
  <si>
    <t>HAC-HF3231E</t>
    <phoneticPr fontId="2" type="noConversion"/>
  </si>
  <si>
    <t>HAC-HF3231E</t>
    <phoneticPr fontId="2" type="noConversion"/>
  </si>
  <si>
    <t>DH-HAC-EW2501P-0140B</t>
  </si>
  <si>
    <t>HAC-EW2501</t>
    <phoneticPr fontId="2" type="noConversion"/>
  </si>
  <si>
    <t>DH-HAC-HFW1200TP-0360B-S5</t>
  </si>
  <si>
    <t>HAC-HFW1200T-S5</t>
    <phoneticPr fontId="2" type="noConversion"/>
  </si>
  <si>
    <t>DHI-NVR2108HS-8P-I</t>
  </si>
  <si>
    <t>NVR2108HS-8P-I</t>
  </si>
  <si>
    <t>DH-IPC-HDBW3241EP-S-0280B</t>
  </si>
  <si>
    <t>IPC-HDBW3241E-S</t>
  </si>
  <si>
    <t>DH-IPC-HDBW3241RP-ZS-27135</t>
  </si>
  <si>
    <t>IPC-HDBW3241R-ZS</t>
  </si>
  <si>
    <t>DH-IPC-HDBW3441EP-S-0280B</t>
  </si>
  <si>
    <t>IPC-HDBW3441E-S</t>
  </si>
  <si>
    <t>DH-IPC-HDBW3441FP-AS-M-0280B</t>
  </si>
  <si>
    <t>IPC-HDBW3441F-AS-M</t>
  </si>
  <si>
    <t>DH-IPC-HDBW3441RP-ZS-27135</t>
  </si>
  <si>
    <t>IPC-HDBW3441R-ZS</t>
  </si>
  <si>
    <t>DH-IPC-HDBW3841RP-ZS-27135</t>
  </si>
  <si>
    <t>IPC-HDBW3841R-ZS</t>
  </si>
  <si>
    <t>DH-IPC-HDW3241TMP-AS-0280B</t>
  </si>
  <si>
    <t>IPC-HDW3241TM-AS</t>
  </si>
  <si>
    <t>DH-IPC-HDW3241TP-ZAS-27135</t>
  </si>
  <si>
    <t>IPC-HDW3241T-ZAS</t>
  </si>
  <si>
    <t>DH-IPC-HDW3441TP-ZAS-27135</t>
  </si>
  <si>
    <t>IPC-HDW3441T-ZAS</t>
  </si>
  <si>
    <t>DH-IPC-HDW3449HP-AS-PV-0280B</t>
  </si>
  <si>
    <t>IPC-HDW3449H-AS-PV</t>
  </si>
  <si>
    <t>DH-IPC-HDW3449TMP-AS-NI-0360B</t>
  </si>
  <si>
    <t>IPC-HDW3449TM-AS-NI</t>
  </si>
  <si>
    <t>DH-IPC-HDW5541TMP-ASE-0280B</t>
  </si>
  <si>
    <t>IPC-HDW5541TM-ASE</t>
  </si>
  <si>
    <t>DH-IPC-HDW5541TP-ZE-27135</t>
  </si>
  <si>
    <t>IPC-HDW5541T-ZE</t>
  </si>
  <si>
    <t>DH-IPC-HFW1435SP-W-0360B-S2</t>
  </si>
  <si>
    <t>IPC-HFW1435S-W-S2</t>
  </si>
  <si>
    <t>DH-IPC-HFW3449EP-AS-NI-0360B</t>
  </si>
  <si>
    <t>IPC-HFW3449E-AS-NI</t>
  </si>
  <si>
    <t>DH-IPC-HFW3449T1P-AS-PV-0360B</t>
  </si>
  <si>
    <t>IPC-HFW3449T1-AS-PV</t>
  </si>
  <si>
    <t>DH-IPC-HFW3841EP-SA-0360B</t>
  </si>
  <si>
    <t>IPC-HFW3841E-SA</t>
  </si>
  <si>
    <t>DH-IPC-HFW3841TP-ZS-27135</t>
  </si>
  <si>
    <t>IPC-HFW3841T-ZS</t>
  </si>
  <si>
    <t>DH-XVR5108HS-4KL-I2</t>
  </si>
  <si>
    <t>XVR5108HS-4KL-I2</t>
  </si>
  <si>
    <t>DH-XVR5108HS-I2</t>
  </si>
  <si>
    <t>XVR5108HS-I2</t>
  </si>
  <si>
    <t>DH-XVR5116H-4KL-I2</t>
  </si>
  <si>
    <t>XVR5116H-4KL-I2</t>
  </si>
  <si>
    <t>DH-XVR5116HE-4KL-I2</t>
  </si>
  <si>
    <t>XVR5116HE-4KL-I2</t>
  </si>
  <si>
    <t>DH-XVR5116HS-I2</t>
  </si>
  <si>
    <t>XVR5116HS-I2</t>
  </si>
  <si>
    <t>DH-XVR5216A-4KL-I2</t>
  </si>
  <si>
    <t>XVR5216A-4KL-I2</t>
  </si>
  <si>
    <t>DH-XVR5216AN-4KL-I2</t>
  </si>
  <si>
    <t>XVR5216AN-4KL-I2</t>
  </si>
  <si>
    <t>DH-XVR5232AN-I2</t>
  </si>
  <si>
    <t>XVR5232AN-I2</t>
  </si>
  <si>
    <t>Codice Dahua</t>
  </si>
  <si>
    <t>Codice Italia</t>
  </si>
  <si>
    <t>Prezzo di listino</t>
  </si>
  <si>
    <t>PUNTI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</si>
</sst>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¥&quot;* #,##0.00_ ;_ &quot;¥&quot;* \-#,##0.00_ ;_ &quot;¥&quot;* &quot;-&quot;??_ ;_ @_ "/>
    <numFmt numFmtId="165" formatCode="_-* #,##0.0\ &quot;€&quot;_-;\-* #,##0.0\ &quot;€&quot;_-;_-* &quot;-&quot;?\ &quot;€&quot;_-;_-@_-"/>
    <numFmt numFmtId="166" formatCode="_ [$€-2]\ * #,##0.00_ ;_ [$€-2]\ * \-#,##0.00_ ;_ [$€-2]\ * &quot;-&quot;??_ ;_ @_ "/>
  </numFmts>
  <fonts count="8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4" borderId="1" xfId="0" applyFont="1" applyFill="1" applyBorder="1" applyAlignment="1">
      <alignment horizontal="left" vertical="center"/>
    </xf>
    <xf numFmtId="9" fontId="6" fillId="4" borderId="1" xfId="2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166" fontId="6" fillId="4" borderId="1" xfId="0" applyNumberFormat="1" applyFont="1" applyFill="1" applyBorder="1" applyAlignment="1">
      <alignment horizontal="center" vertical="center"/>
    </xf>
    <xf numFmtId="166" fontId="7" fillId="0" borderId="0" xfId="0" applyNumberFormat="1" applyFo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166" fontId="6" fillId="4" borderId="1" xfId="1" applyNumberFormat="1" applyFont="1" applyFill="1" applyBorder="1" applyAlignment="1">
      <alignment horizontal="center" vertical="center"/>
    </xf>
    <xf numFmtId="166" fontId="6" fillId="5" borderId="1" xfId="1" applyNumberFormat="1" applyFont="1" applyFill="1" applyBorder="1" applyAlignment="1">
      <alignment horizontal="center" vertical="center"/>
    </xf>
    <xf numFmtId="166" fontId="7" fillId="0" borderId="0" xfId="1" applyNumberFormat="1" applyFo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stino\2020.11\&#24847;&#23376;&#20215;&#26684;&#34920;-12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_Listino_Esporta"/>
    </sheetNames>
    <sheetDataSet>
      <sheetData sheetId="0">
        <row r="1">
          <cell r="C1" t="str">
            <v>Codice Produzione</v>
          </cell>
          <cell r="D1" t="str">
            <v>Codice Barre</v>
          </cell>
          <cell r="E1" t="str">
            <v>Descrizione</v>
          </cell>
          <cell r="F1" t="str">
            <v>MSRP</v>
          </cell>
        </row>
        <row r="2">
          <cell r="C2" t="str">
            <v>HAP100</v>
          </cell>
          <cell r="D2" t="str">
            <v>1.2.01.33.10049</v>
          </cell>
          <cell r="E2" t="str">
            <v>Capsula microfonica alta fedeltà</v>
          </cell>
          <cell r="F2">
            <v>23</v>
          </cell>
        </row>
        <row r="3">
          <cell r="C3" t="str">
            <v>HAP120</v>
          </cell>
          <cell r="D3" t="str">
            <v>1.1.03.71.10236</v>
          </cell>
          <cell r="E3" t="str">
            <v>Capsula microfonica alta fedeltà</v>
          </cell>
          <cell r="F3">
            <v>32</v>
          </cell>
        </row>
        <row r="4">
          <cell r="C4" t="str">
            <v>HAP120-V</v>
          </cell>
          <cell r="D4" t="str">
            <v>1.1.03.71.10145</v>
          </cell>
          <cell r="E4" t="str">
            <v>Capsula microfonica alta fedeltà</v>
          </cell>
          <cell r="F4">
            <v>132</v>
          </cell>
        </row>
        <row r="5">
          <cell r="C5" t="str">
            <v>HAP200</v>
          </cell>
          <cell r="D5" t="str">
            <v>1.0.01.01.12332#0004</v>
          </cell>
          <cell r="E5" t="str">
            <v>Capsula microfonica alta fedeltà</v>
          </cell>
          <cell r="F5">
            <v>45</v>
          </cell>
        </row>
        <row r="6">
          <cell r="C6" t="str">
            <v>HAP201</v>
          </cell>
          <cell r="D6" t="str">
            <v>1.0.01.01.14041</v>
          </cell>
          <cell r="E6" t="str">
            <v>Capsula microfonica alta fedeltà</v>
          </cell>
          <cell r="F6">
            <v>80</v>
          </cell>
        </row>
        <row r="7">
          <cell r="C7" t="str">
            <v>HAP220S</v>
          </cell>
          <cell r="D7" t="str">
            <v>HAP220S</v>
          </cell>
          <cell r="E7" t="str">
            <v>Capsula microfonica alta fedeltà</v>
          </cell>
          <cell r="F7">
            <v>199</v>
          </cell>
        </row>
        <row r="8">
          <cell r="C8" t="str">
            <v>HAP300</v>
          </cell>
          <cell r="D8" t="str">
            <v>1.0.01.01.12359#0005</v>
          </cell>
          <cell r="E8" t="str">
            <v>Capsula microfonica alta fedeltà</v>
          </cell>
          <cell r="F8">
            <v>198</v>
          </cell>
        </row>
        <row r="9">
          <cell r="C9" t="str">
            <v>HAP301</v>
          </cell>
          <cell r="D9" t="str">
            <v>1.0.01.01.14045</v>
          </cell>
          <cell r="E9" t="str">
            <v>Capsula microfonica alta fedeltà</v>
          </cell>
          <cell r="F9">
            <v>132</v>
          </cell>
        </row>
        <row r="10">
          <cell r="C10" t="str">
            <v>HAP320</v>
          </cell>
          <cell r="D10" t="str">
            <v>1.2.01.33.10178</v>
          </cell>
          <cell r="E10" t="str">
            <v>Capsula microfonica alta fedeltà</v>
          </cell>
          <cell r="F10">
            <v>199</v>
          </cell>
        </row>
        <row r="11">
          <cell r="C11" t="str">
            <v>HAP320-V</v>
          </cell>
          <cell r="D11" t="str">
            <v>1.2.01.33.10177</v>
          </cell>
          <cell r="E11" t="str">
            <v>Capsula microfonica alta fedeltà</v>
          </cell>
          <cell r="F11">
            <v>221</v>
          </cell>
        </row>
        <row r="12">
          <cell r="C12" t="str">
            <v>HC01</v>
          </cell>
          <cell r="D12" t="str">
            <v>1.5.10.06.01677</v>
          </cell>
          <cell r="E12" t="str">
            <v>HDMI to Composite Video</v>
          </cell>
          <cell r="F12">
            <v>201</v>
          </cell>
        </row>
        <row r="13">
          <cell r="C13" t="str">
            <v>HD04-4K</v>
          </cell>
          <cell r="D13" t="str">
            <v>1.5.10.06.01678</v>
          </cell>
          <cell r="E13" t="str">
            <v>Distributore video 1 ingresso / 4 out HDMI</v>
          </cell>
          <cell r="F13">
            <v>296</v>
          </cell>
        </row>
        <row r="14">
          <cell r="C14" t="str">
            <v>HD401F4</v>
          </cell>
          <cell r="D14" t="str">
            <v>1.5.10.01.10171</v>
          </cell>
          <cell r="E14" t="str">
            <v>TRX 4ch HDCVI Extender RS485</v>
          </cell>
          <cell r="F14">
            <v>708</v>
          </cell>
        </row>
        <row r="15">
          <cell r="C15" t="str">
            <v>HD401F8</v>
          </cell>
          <cell r="D15" t="str">
            <v>1.5.10.01.10720</v>
          </cell>
          <cell r="E15" t="str">
            <v>TRX 8Ch HDCVI + RS485 Fiber Extender 20Km</v>
          </cell>
          <cell r="F15">
            <v>1279</v>
          </cell>
        </row>
        <row r="16">
          <cell r="C16" t="str">
            <v>KB1000</v>
          </cell>
          <cell r="D16" t="str">
            <v>1.0.01.99.0205</v>
          </cell>
          <cell r="E16" t="str">
            <v>Tastiera seriale di controllo per Speed dome</v>
          </cell>
          <cell r="F16">
            <v>316</v>
          </cell>
        </row>
        <row r="17">
          <cell r="C17" t="str">
            <v>KBD1000</v>
          </cell>
          <cell r="D17" t="str">
            <v>1.0.01.99.0209</v>
          </cell>
          <cell r="E17" t="str">
            <v>Tastiera seriale di controllo per DVR/Speed dome</v>
          </cell>
          <cell r="F17">
            <v>365</v>
          </cell>
        </row>
        <row r="18">
          <cell r="C18" t="str">
            <v>LR1002</v>
          </cell>
          <cell r="D18" t="str">
            <v>1.0.01.20.10252</v>
          </cell>
          <cell r="E18" t="str">
            <v>Convertitore TX+RX passivo IP-RG59 (per ePoE)</v>
          </cell>
          <cell r="F18">
            <v>20</v>
          </cell>
        </row>
        <row r="19">
          <cell r="C19" t="str">
            <v>LR1002-1EC</v>
          </cell>
          <cell r="D19" t="str">
            <v>1.0.01.20.10256</v>
          </cell>
          <cell r="E19" t="str">
            <v>Convertitore RX attivo IP-RG59 (per PoE standard)</v>
          </cell>
          <cell r="F19">
            <v>57</v>
          </cell>
        </row>
        <row r="20">
          <cell r="C20" t="str">
            <v>LR1002-1ET</v>
          </cell>
          <cell r="D20" t="str">
            <v>1.0.01.20.10255</v>
          </cell>
          <cell r="E20" t="str">
            <v>Convertitore TX attivo IP-RG59 (per PoE standard)</v>
          </cell>
          <cell r="F20">
            <v>57</v>
          </cell>
        </row>
        <row r="21">
          <cell r="C21" t="str">
            <v>LR2110-8ET-120</v>
          </cell>
          <cell r="D21" t="str">
            <v>1.0.01.20.10332</v>
          </cell>
          <cell r="E21" t="str">
            <v>Switch 8 porte ePoE</v>
          </cell>
          <cell r="F21">
            <v>313</v>
          </cell>
        </row>
        <row r="22">
          <cell r="C22" t="str">
            <v>LR2218-16ET-240</v>
          </cell>
          <cell r="D22" t="str">
            <v>1.0.01.20.10324</v>
          </cell>
          <cell r="E22" t="str">
            <v>Switch 16 porte PoE (8 ePoE)</v>
          </cell>
          <cell r="F22">
            <v>612</v>
          </cell>
        </row>
        <row r="23">
          <cell r="C23" t="str">
            <v>LR2226-24ET-360</v>
          </cell>
          <cell r="D23" t="str">
            <v>1.0.01.20.10329</v>
          </cell>
          <cell r="E23" t="str">
            <v>Switch 8*10/100 ePOE +16*POE + 2*Giga + 2*1000 SFP</v>
          </cell>
          <cell r="F23">
            <v>720</v>
          </cell>
        </row>
        <row r="24">
          <cell r="C24" t="str">
            <v>NKB1000</v>
          </cell>
          <cell r="D24" t="str">
            <v>1.0.01.99.0201</v>
          </cell>
          <cell r="E24" t="str">
            <v>Tastiera seriale/IP di controllo per DVR/Speeddome</v>
          </cell>
          <cell r="F24">
            <v>446</v>
          </cell>
        </row>
        <row r="25">
          <cell r="C25" t="str">
            <v>NKB5000</v>
          </cell>
          <cell r="D25" t="str">
            <v>NKB5000</v>
          </cell>
          <cell r="E25" t="str">
            <v>Tastiera seriale/IP di controllo per DVR/Speeddome</v>
          </cell>
          <cell r="F25">
            <v>2312</v>
          </cell>
        </row>
        <row r="26">
          <cell r="C26" t="str">
            <v>NKB5000-F</v>
          </cell>
          <cell r="D26" t="str">
            <v>1.0.01.99.10197</v>
          </cell>
          <cell r="E26" t="str">
            <v>Keyboard IP HD</v>
          </cell>
          <cell r="F26">
            <v>2442</v>
          </cell>
        </row>
        <row r="27">
          <cell r="C27" t="str">
            <v>NKB5000-F-E</v>
          </cell>
          <cell r="D27" t="str">
            <v>NKB5000-F-E</v>
          </cell>
          <cell r="E27" t="str">
            <v>Tastiera accessoria per NKB5000-F</v>
          </cell>
          <cell r="F27">
            <v>448</v>
          </cell>
        </row>
        <row r="28">
          <cell r="C28" t="str">
            <v>PFA15A</v>
          </cell>
          <cell r="D28" t="str">
            <v>1.0.99.44.10094</v>
          </cell>
          <cell r="E28" t="str">
            <v>Wireless mounting bracket</v>
          </cell>
          <cell r="F28">
            <v>62</v>
          </cell>
        </row>
        <row r="29">
          <cell r="C29" t="str">
            <v>PFB414W</v>
          </cell>
          <cell r="D29" t="str">
            <v>PFB414W</v>
          </cell>
          <cell r="E29" t="str">
            <v>Radar- PTZ smart track</v>
          </cell>
          <cell r="F29">
            <v>204</v>
          </cell>
        </row>
        <row r="30">
          <cell r="C30" t="str">
            <v>PFB510W</v>
          </cell>
          <cell r="D30" t="str">
            <v>1.0.99.44.10116</v>
          </cell>
          <cell r="E30" t="str">
            <v>Radar Bracket</v>
          </cell>
          <cell r="F30">
            <v>101</v>
          </cell>
        </row>
        <row r="31">
          <cell r="C31" t="str">
            <v>PFB600W</v>
          </cell>
          <cell r="D31" t="str">
            <v>PFB600W</v>
          </cell>
          <cell r="E31" t="str">
            <v>Staffa di fissaggio a soffitto per CITY610</v>
          </cell>
          <cell r="F31">
            <v>60</v>
          </cell>
        </row>
        <row r="32">
          <cell r="C32" t="str">
            <v>PFB601W</v>
          </cell>
          <cell r="D32" t="str">
            <v>PFB601W</v>
          </cell>
          <cell r="E32" t="str">
            <v>Staffa da parete per custodia</v>
          </cell>
          <cell r="F32">
            <v>42</v>
          </cell>
        </row>
        <row r="33">
          <cell r="C33" t="str">
            <v>PFB603W</v>
          </cell>
          <cell r="D33" t="str">
            <v>CITY600S</v>
          </cell>
          <cell r="E33" t="str">
            <v>Staffa da parete per custodia</v>
          </cell>
          <cell r="F33">
            <v>20</v>
          </cell>
        </row>
        <row r="34">
          <cell r="C34" t="str">
            <v>PFB604W</v>
          </cell>
          <cell r="D34" t="str">
            <v>1.1.02.08.11822</v>
          </cell>
          <cell r="E34" t="str">
            <v>Staffa da parete per custodia</v>
          </cell>
          <cell r="F34">
            <v>31</v>
          </cell>
        </row>
        <row r="35">
          <cell r="C35" t="str">
            <v>PFB604WA</v>
          </cell>
          <cell r="D35" t="str">
            <v>1.1.02.08.12702</v>
          </cell>
          <cell r="E35" t="str">
            <v>Corrosion-proof Wall Mount Bracket of 14” Housing</v>
          </cell>
          <cell r="F35">
            <v>49</v>
          </cell>
        </row>
        <row r="36">
          <cell r="C36" t="str">
            <v>PFB605W</v>
          </cell>
          <cell r="D36" t="str">
            <v>1.0.99.44.10032</v>
          </cell>
          <cell r="E36" t="str">
            <v>Staffa da parete</v>
          </cell>
          <cell r="F36">
            <v>35</v>
          </cell>
        </row>
        <row r="37">
          <cell r="C37" t="str">
            <v>PFC200-12U6D</v>
          </cell>
          <cell r="D37" t="str">
            <v>PFC200-12U6D</v>
          </cell>
          <cell r="E37" t="str">
            <v>Mobile rack 19",da 12 unità P600</v>
          </cell>
          <cell r="F37">
            <v>1065</v>
          </cell>
        </row>
        <row r="38">
          <cell r="C38" t="str">
            <v>PFC200D-12U4D</v>
          </cell>
          <cell r="D38" t="str">
            <v>PFC200D-12U4D</v>
          </cell>
          <cell r="E38" t="str">
            <v>Rack 19" 12U P450</v>
          </cell>
          <cell r="F38">
            <v>341</v>
          </cell>
        </row>
        <row r="39">
          <cell r="C39" t="str">
            <v>PFC200D-18U6D</v>
          </cell>
          <cell r="D39" t="str">
            <v>PFC200D-18U6D</v>
          </cell>
          <cell r="E39" t="str">
            <v>Rack 19" 18U P600</v>
          </cell>
          <cell r="F39">
            <v>818</v>
          </cell>
        </row>
        <row r="40">
          <cell r="C40" t="str">
            <v>PFC200D-42U8D</v>
          </cell>
          <cell r="D40" t="str">
            <v>PFC200D-42U8D</v>
          </cell>
          <cell r="E40" t="str">
            <v>Rack 19" 42U P800</v>
          </cell>
          <cell r="F40">
            <v>1495</v>
          </cell>
        </row>
        <row r="41">
          <cell r="C41" t="str">
            <v>PFC200D-6U4D</v>
          </cell>
          <cell r="D41" t="str">
            <v>1.0.99.01.10088</v>
          </cell>
          <cell r="E41" t="str">
            <v>Rack 19" 6U P450</v>
          </cell>
          <cell r="F41">
            <v>251</v>
          </cell>
        </row>
        <row r="42">
          <cell r="C42" t="str">
            <v>PFC200D-9U4D</v>
          </cell>
          <cell r="D42" t="str">
            <v>PFC200D-9U4D</v>
          </cell>
          <cell r="E42" t="str">
            <v>Rack 19" 9U P450</v>
          </cell>
          <cell r="F42">
            <v>293</v>
          </cell>
        </row>
        <row r="43">
          <cell r="C43" t="str">
            <v>PFC610</v>
          </cell>
          <cell r="D43" t="str">
            <v>PFC610</v>
          </cell>
          <cell r="E43" t="str">
            <v>Ripiano x cabinet profondi 600mm (serie PFC200)</v>
          </cell>
          <cell r="F43">
            <v>68</v>
          </cell>
        </row>
        <row r="44">
          <cell r="C44" t="str">
            <v>PFC610-4D</v>
          </cell>
          <cell r="D44" t="str">
            <v>PFC610-4D</v>
          </cell>
          <cell r="E44" t="str">
            <v>Ripiano x cabinet profondi 450mm (serie PFC200)</v>
          </cell>
          <cell r="F44">
            <v>50</v>
          </cell>
        </row>
        <row r="45">
          <cell r="C45" t="str">
            <v>PFC610-4DD</v>
          </cell>
          <cell r="D45" t="str">
            <v>PFC610-4DD</v>
          </cell>
          <cell r="E45" t="str">
            <v>Ripiano x cabinet profondi 450 mm (PFC200D)</v>
          </cell>
          <cell r="F45">
            <v>50</v>
          </cell>
        </row>
        <row r="46">
          <cell r="C46" t="str">
            <v>PFC610-6D</v>
          </cell>
          <cell r="D46" t="str">
            <v>PFC610-6D</v>
          </cell>
          <cell r="E46" t="str">
            <v>Ripiano x cabinet profondi 600 mm (PFC200D)</v>
          </cell>
          <cell r="F46">
            <v>59</v>
          </cell>
        </row>
        <row r="47">
          <cell r="C47" t="str">
            <v>PFC610-8D</v>
          </cell>
          <cell r="D47" t="str">
            <v>PFC610-8D</v>
          </cell>
          <cell r="E47" t="str">
            <v>Ripiano x cabinet profondi 800 mm (PFC200D)</v>
          </cell>
          <cell r="F47">
            <v>76</v>
          </cell>
        </row>
        <row r="48">
          <cell r="C48" t="str">
            <v>PFC650B-60</v>
          </cell>
          <cell r="D48" t="str">
            <v>1.1.03.21.10399</v>
          </cell>
          <cell r="E48" t="str">
            <v>4 ruote per mobile rack</v>
          </cell>
          <cell r="F48">
            <v>63</v>
          </cell>
        </row>
        <row r="49">
          <cell r="C49" t="str">
            <v>PFH101</v>
          </cell>
          <cell r="D49" t="str">
            <v>1.1.02.08.11568</v>
          </cell>
          <cell r="E49" t="str">
            <v>Adattatore Rack 19" per DVR</v>
          </cell>
          <cell r="F49">
            <v>61</v>
          </cell>
        </row>
        <row r="50">
          <cell r="C50" t="str">
            <v>PFH600N</v>
          </cell>
          <cell r="D50" t="str">
            <v>1.1.02.08.12154</v>
          </cell>
          <cell r="E50" t="str">
            <v>Custodia</v>
          </cell>
          <cell r="F50">
            <v>43</v>
          </cell>
        </row>
        <row r="51">
          <cell r="C51" t="str">
            <v>PFH610A</v>
          </cell>
          <cell r="D51" t="str">
            <v>PFH610</v>
          </cell>
          <cell r="E51" t="str">
            <v>Custodia anticorrosione</v>
          </cell>
          <cell r="F51">
            <v>175</v>
          </cell>
        </row>
        <row r="52">
          <cell r="C52" t="str">
            <v>PFH610A-H</v>
          </cell>
          <cell r="D52" t="str">
            <v>1.0.01.21.10082</v>
          </cell>
          <cell r="E52" t="str">
            <v>Custodia termostata anticorrosione</v>
          </cell>
          <cell r="F52">
            <v>224</v>
          </cell>
        </row>
        <row r="53">
          <cell r="C53" t="str">
            <v>PFH610A-H-POE</v>
          </cell>
          <cell r="D53" t="str">
            <v>1.0.01.21.10158</v>
          </cell>
          <cell r="E53" t="str">
            <v>Custodia termostata anticorrosione PoE</v>
          </cell>
          <cell r="F53">
            <v>298</v>
          </cell>
        </row>
        <row r="54">
          <cell r="C54" t="str">
            <v>PFH610A-IR</v>
          </cell>
          <cell r="D54" t="str">
            <v>1.0.01.21.10085</v>
          </cell>
          <cell r="E54" t="str">
            <v>Custodia termostata con ventola e IR</v>
          </cell>
          <cell r="F54">
            <v>367</v>
          </cell>
        </row>
        <row r="55">
          <cell r="C55" t="str">
            <v>PFH610A-IR-POE</v>
          </cell>
          <cell r="D55" t="str">
            <v>1.0.01.21.10091</v>
          </cell>
          <cell r="E55" t="str">
            <v>Custodia termostata con ventola e IR (Poe)</v>
          </cell>
          <cell r="F55">
            <v>462</v>
          </cell>
        </row>
        <row r="56">
          <cell r="C56" t="str">
            <v>PFH610E</v>
          </cell>
          <cell r="D56" t="str">
            <v>1.0.01.21.10117</v>
          </cell>
          <cell r="E56" t="str">
            <v>14" Extreme cold housing w Heater</v>
          </cell>
          <cell r="F56">
            <v>562</v>
          </cell>
        </row>
        <row r="57">
          <cell r="C57" t="str">
            <v>PFH610E-IR</v>
          </cell>
          <cell r="D57" t="str">
            <v>1.0.01.21.10118</v>
          </cell>
          <cell r="E57" t="str">
            <v>14" Extreme cold housing w Heater &amp; IR</v>
          </cell>
          <cell r="F57">
            <v>703</v>
          </cell>
        </row>
        <row r="58">
          <cell r="C58" t="str">
            <v>PFH610N-IR-W</v>
          </cell>
          <cell r="D58" t="str">
            <v>1.0.01.21.10127</v>
          </cell>
          <cell r="E58" t="str">
            <v>Custodia termostata con IR, ventola e tergivetro</v>
          </cell>
          <cell r="F58">
            <v>390</v>
          </cell>
        </row>
        <row r="59">
          <cell r="C59" t="str">
            <v>PFH610V</v>
          </cell>
          <cell r="D59" t="str">
            <v>1.1.03.21.10001</v>
          </cell>
          <cell r="E59" t="str">
            <v>14” Vandal-proof Housing</v>
          </cell>
          <cell r="F59">
            <v>129</v>
          </cell>
        </row>
        <row r="60">
          <cell r="C60" t="str">
            <v>PFH610V-H</v>
          </cell>
          <cell r="D60" t="str">
            <v>1.0.01.21.10010</v>
          </cell>
          <cell r="E60" t="str">
            <v>14” Vandal-proof Housing w Heater</v>
          </cell>
          <cell r="F60">
            <v>178</v>
          </cell>
        </row>
        <row r="61">
          <cell r="C61" t="str">
            <v>PFH610V-H-POE</v>
          </cell>
          <cell r="D61" t="str">
            <v>PFH610V-H-POE</v>
          </cell>
          <cell r="E61" t="str">
            <v>14” Vandal-proof Housing w Heater (POE+)</v>
          </cell>
          <cell r="F61">
            <v>275</v>
          </cell>
        </row>
        <row r="62">
          <cell r="C62" t="str">
            <v>PFH610V-IR</v>
          </cell>
          <cell r="D62" t="str">
            <v>1.0.01.21.10131</v>
          </cell>
          <cell r="E62" t="str">
            <v>14” Vandal-proof Housing w Heater &amp; IR</v>
          </cell>
          <cell r="F62">
            <v>321</v>
          </cell>
        </row>
        <row r="63">
          <cell r="C63" t="str">
            <v>PFH610V-IR-POE</v>
          </cell>
          <cell r="D63" t="str">
            <v>PFH610V-IR-POE</v>
          </cell>
          <cell r="E63" t="str">
            <v>14” Vandal-proof Housing w Heater &amp; IR (POE+)</v>
          </cell>
          <cell r="F63">
            <v>416</v>
          </cell>
        </row>
        <row r="64">
          <cell r="C64" t="str">
            <v>PFL0550-E6D</v>
          </cell>
          <cell r="D64" t="str">
            <v>1.2.01.07.10136</v>
          </cell>
          <cell r="E64" t="str">
            <v>6 MegaPixel 5-50mm Lens</v>
          </cell>
          <cell r="F64">
            <v>166</v>
          </cell>
        </row>
        <row r="65">
          <cell r="C65" t="str">
            <v>PFL1040-K9M</v>
          </cell>
          <cell r="D65" t="str">
            <v>1.2.01.07.10153</v>
          </cell>
          <cell r="E65" t="str">
            <v>9 Megapixels 1’’ 10-40mm Vari-focal Lens</v>
          </cell>
          <cell r="F65">
            <v>496</v>
          </cell>
        </row>
        <row r="66">
          <cell r="C66" t="str">
            <v>PFL1040-K9PE</v>
          </cell>
          <cell r="D66" t="str">
            <v>1.0.99.01.10086</v>
          </cell>
          <cell r="E66" t="str">
            <v>Ottica varifocale motorizzata 10~40 mm 9 Mp</v>
          </cell>
          <cell r="F66">
            <v>1076</v>
          </cell>
        </row>
        <row r="67">
          <cell r="C67" t="str">
            <v>PFL12-K10M</v>
          </cell>
          <cell r="D67" t="str">
            <v>PFL12-K10M</v>
          </cell>
          <cell r="E67" t="str">
            <v>Ottica fissa 12 mm 10 Mp</v>
          </cell>
          <cell r="F67">
            <v>351</v>
          </cell>
        </row>
        <row r="68">
          <cell r="C68" t="str">
            <v>PFL12-L12M</v>
          </cell>
          <cell r="D68" t="str">
            <v>1.0.99.25.10015</v>
          </cell>
          <cell r="E68" t="str">
            <v>Ottica fissa 12 mm 12 Mp</v>
          </cell>
          <cell r="F68">
            <v>615</v>
          </cell>
        </row>
        <row r="69">
          <cell r="C69" t="str">
            <v>PFL1575-A12D</v>
          </cell>
          <cell r="D69" t="str">
            <v>1.2.01.07.10128</v>
          </cell>
          <cell r="E69" t="str">
            <v>12 Megapixels 1/1.7’’ 15-75mm Vari-focal Lens</v>
          </cell>
          <cell r="F69">
            <v>424</v>
          </cell>
        </row>
        <row r="70">
          <cell r="C70" t="str">
            <v>PFL1640-L12PE</v>
          </cell>
          <cell r="D70" t="str">
            <v>1.0.99.25.10046</v>
          </cell>
          <cell r="E70" t="str">
            <v>12MP 1.1" F1.5 16-40 mm Motorized Lens (P-iris)</v>
          </cell>
          <cell r="F70">
            <v>1088</v>
          </cell>
        </row>
        <row r="71">
          <cell r="C71" t="str">
            <v>PFL16-K10M</v>
          </cell>
          <cell r="D71" t="str">
            <v>PFL16-K10M</v>
          </cell>
          <cell r="E71" t="str">
            <v>Ottica fissa 16 mm 10 Mp</v>
          </cell>
          <cell r="F71">
            <v>304</v>
          </cell>
        </row>
        <row r="72">
          <cell r="C72" t="str">
            <v>PFL16-L12M</v>
          </cell>
          <cell r="D72" t="str">
            <v>1.0.99.25.10024</v>
          </cell>
          <cell r="E72" t="str">
            <v>12MP 1.1" 16 mm Fixed-focal Lens</v>
          </cell>
          <cell r="F72">
            <v>609</v>
          </cell>
        </row>
        <row r="73">
          <cell r="C73" t="str">
            <v>PFL2070-J12M</v>
          </cell>
          <cell r="D73" t="str">
            <v>1.2.01.07.10156</v>
          </cell>
          <cell r="E73" t="str">
            <v>12 Megapixels 4/3’’ 20-70mm Vari-focal Lens</v>
          </cell>
          <cell r="F73">
            <v>1313</v>
          </cell>
        </row>
        <row r="74">
          <cell r="C74" t="str">
            <v>PFL20-J10M</v>
          </cell>
          <cell r="D74" t="str">
            <v>PFL20-J10M</v>
          </cell>
          <cell r="E74" t="str">
            <v>Ottica fissa 20 mm 10 Mp</v>
          </cell>
          <cell r="F74">
            <v>377</v>
          </cell>
        </row>
        <row r="75">
          <cell r="C75" t="str">
            <v>PFL25-K10M</v>
          </cell>
          <cell r="D75" t="str">
            <v>1.0.99.01.10030</v>
          </cell>
          <cell r="E75" t="str">
            <v>Ottica fissa 25 mm 10 Mp</v>
          </cell>
          <cell r="F75">
            <v>281</v>
          </cell>
        </row>
        <row r="76">
          <cell r="C76" t="str">
            <v>PFL25-L12M</v>
          </cell>
          <cell r="D76" t="str">
            <v>1.0.99.25.10016</v>
          </cell>
          <cell r="E76" t="str">
            <v>Ottica fissa 25 mm 12 Mp</v>
          </cell>
          <cell r="F76">
            <v>560</v>
          </cell>
        </row>
        <row r="77">
          <cell r="C77" t="str">
            <v>PFL2712-E6D</v>
          </cell>
          <cell r="D77" t="str">
            <v>1.0.99.25.10002</v>
          </cell>
          <cell r="E77" t="str">
            <v>Ottica varifocale 2.7~12 mm 6 Mp</v>
          </cell>
          <cell r="F77">
            <v>71</v>
          </cell>
        </row>
        <row r="78">
          <cell r="C78" t="str">
            <v>PFL35-K10M</v>
          </cell>
          <cell r="D78" t="str">
            <v>PFL35-K10M</v>
          </cell>
          <cell r="E78" t="str">
            <v>Ottica fissa 35 mm 10 Mp</v>
          </cell>
          <cell r="F78">
            <v>258</v>
          </cell>
        </row>
        <row r="79">
          <cell r="C79" t="str">
            <v>PFL50-L12M</v>
          </cell>
          <cell r="D79" t="str">
            <v>1.0.99.25.10051</v>
          </cell>
          <cell r="E79" t="str">
            <v>12MP 1.1" F1.4 50 mm Fixed-focal Lens</v>
          </cell>
          <cell r="F79">
            <v>418</v>
          </cell>
        </row>
        <row r="80">
          <cell r="C80" t="str">
            <v>PFM300</v>
          </cell>
          <cell r="D80" t="str">
            <v>1.0.99.19.10023</v>
          </cell>
          <cell r="E80" t="str">
            <v>Alimentatore 12VDC 2A</v>
          </cell>
          <cell r="F80">
            <v>14</v>
          </cell>
        </row>
        <row r="81">
          <cell r="C81" t="str">
            <v>PFM320</v>
          </cell>
          <cell r="D81" t="str">
            <v>1.2.19.07.10190</v>
          </cell>
          <cell r="E81" t="str">
            <v>Alimentatore 12Vdc 2A</v>
          </cell>
          <cell r="F81">
            <v>16</v>
          </cell>
        </row>
        <row r="82">
          <cell r="C82" t="str">
            <v>PFM320D-015</v>
          </cell>
          <cell r="D82" t="str">
            <v>1.2.19.99.10010</v>
          </cell>
          <cell r="E82" t="str">
            <v>Alimentatore 12Vdc 1.5A</v>
          </cell>
          <cell r="F82">
            <v>14</v>
          </cell>
        </row>
        <row r="83">
          <cell r="C83" t="str">
            <v>PFM320S-150</v>
          </cell>
          <cell r="D83" t="str">
            <v>1.2.19.02.10038</v>
          </cell>
          <cell r="E83" t="str">
            <v>Alimentatore 12 V 12.5A 150 W</v>
          </cell>
          <cell r="F83">
            <v>58</v>
          </cell>
        </row>
        <row r="84">
          <cell r="C84" t="str">
            <v>PFM320S-50</v>
          </cell>
          <cell r="D84" t="str">
            <v>1.2.19.02.10037</v>
          </cell>
          <cell r="E84" t="str">
            <v>Alimentatore 12 V 4.2A 50 W</v>
          </cell>
          <cell r="F84">
            <v>33</v>
          </cell>
        </row>
        <row r="85">
          <cell r="C85" t="str">
            <v>PFM321D-EN</v>
          </cell>
          <cell r="D85" t="str">
            <v>1.0.99.19.10020</v>
          </cell>
          <cell r="E85" t="str">
            <v>Alimentatore 12V 1A</v>
          </cell>
          <cell r="F85">
            <v>11</v>
          </cell>
        </row>
        <row r="86">
          <cell r="C86" t="str">
            <v>PFM321S-75</v>
          </cell>
          <cell r="D86" t="str">
            <v>1.2.19.02.10039</v>
          </cell>
          <cell r="E86" t="str">
            <v>Alimentatore 24V 3.2A</v>
          </cell>
          <cell r="F86">
            <v>43</v>
          </cell>
        </row>
        <row r="87">
          <cell r="C87" t="str">
            <v>PFM322</v>
          </cell>
          <cell r="D87" t="str">
            <v>1.2.19.07.10072</v>
          </cell>
          <cell r="E87" t="str">
            <v>Alimentatore 12Vdc - 3A a 4 uscite</v>
          </cell>
          <cell r="F87">
            <v>33</v>
          </cell>
        </row>
        <row r="88">
          <cell r="C88" t="str">
            <v>PFM340-5CH</v>
          </cell>
          <cell r="D88" t="str">
            <v>1.2.19.99.10004</v>
          </cell>
          <cell r="E88" t="str">
            <v>CCTV Distributed Power Supply 12Vdc/4A - 5out</v>
          </cell>
          <cell r="F88">
            <v>79</v>
          </cell>
        </row>
        <row r="89">
          <cell r="C89" t="str">
            <v>PFM341-9CH</v>
          </cell>
          <cell r="D89" t="str">
            <v>1.2.19.99.10005</v>
          </cell>
          <cell r="E89" t="str">
            <v>CCTV Distributed Power Supply 12Vdc/5A - 9out</v>
          </cell>
          <cell r="F89">
            <v>100</v>
          </cell>
        </row>
        <row r="90">
          <cell r="C90" t="str">
            <v>PFM342-9CH</v>
          </cell>
          <cell r="D90" t="str">
            <v>1.2.19.99.10006</v>
          </cell>
          <cell r="E90" t="str">
            <v>CCTV Distributed Power Supply 12Vdc/10A - 9out</v>
          </cell>
          <cell r="F90">
            <v>165</v>
          </cell>
        </row>
        <row r="91">
          <cell r="C91" t="str">
            <v>PFM343-19CH</v>
          </cell>
          <cell r="D91" t="str">
            <v>1.2.19.99.10007</v>
          </cell>
          <cell r="E91" t="str">
            <v>CCTV Distributed Power Supply 12Vdc/20A - 19out</v>
          </cell>
          <cell r="F91">
            <v>210</v>
          </cell>
        </row>
        <row r="92">
          <cell r="C92" t="str">
            <v>PFM350-360</v>
          </cell>
          <cell r="D92" t="str">
            <v>1.1.03.21.10179</v>
          </cell>
          <cell r="E92" t="str">
            <v>UPS line da 360W / 600VA</v>
          </cell>
          <cell r="F92">
            <v>152</v>
          </cell>
        </row>
        <row r="93">
          <cell r="C93" t="str">
            <v>PFM350-900</v>
          </cell>
          <cell r="D93" t="str">
            <v>1.1.03.21.10180</v>
          </cell>
          <cell r="E93" t="str">
            <v>UPS line da 900W / 1500VA</v>
          </cell>
          <cell r="F93">
            <v>457</v>
          </cell>
        </row>
        <row r="94">
          <cell r="C94" t="str">
            <v>PFM351-900</v>
          </cell>
          <cell r="D94" t="str">
            <v>1.1.03.21.10181</v>
          </cell>
          <cell r="E94" t="str">
            <v>UPS online da 900W / 1500VA</v>
          </cell>
          <cell r="F94">
            <v>736</v>
          </cell>
        </row>
        <row r="95">
          <cell r="C95" t="str">
            <v>PFM351R-2700</v>
          </cell>
          <cell r="D95" t="str">
            <v>1.0.99.19.10007</v>
          </cell>
          <cell r="E95" t="str">
            <v>UPS online 3000V/2700 W Rack</v>
          </cell>
          <cell r="F95">
            <v>1836</v>
          </cell>
        </row>
        <row r="96">
          <cell r="C96" t="str">
            <v>PFM351R-900</v>
          </cell>
          <cell r="D96" t="str">
            <v>1.0.99.19.10004</v>
          </cell>
          <cell r="E96" t="str">
            <v>UPS online 1000V / 900 W Rack</v>
          </cell>
          <cell r="F96">
            <v>990</v>
          </cell>
        </row>
        <row r="97">
          <cell r="C97" t="str">
            <v>PFM363L-D1</v>
          </cell>
          <cell r="D97" t="str">
            <v>1.0.01.21.10206</v>
          </cell>
          <cell r="E97" t="str">
            <v>Pannello solare 120 W</v>
          </cell>
          <cell r="F97">
            <v>3271</v>
          </cell>
        </row>
        <row r="98">
          <cell r="C98" t="str">
            <v>PFM363L-SD1</v>
          </cell>
          <cell r="D98" t="str">
            <v>1.0.01.21.10207</v>
          </cell>
          <cell r="E98" t="str">
            <v>Pannello solare monocristallino 120 W</v>
          </cell>
          <cell r="F98">
            <v>3491</v>
          </cell>
        </row>
        <row r="99">
          <cell r="C99" t="str">
            <v>PFM371-150</v>
          </cell>
          <cell r="D99" t="str">
            <v>PFM371-150</v>
          </cell>
          <cell r="E99" t="str">
            <v>Pannello solare policristallino 150 W</v>
          </cell>
          <cell r="F99">
            <v>598</v>
          </cell>
        </row>
        <row r="100">
          <cell r="C100" t="str">
            <v>PFM371-M275</v>
          </cell>
          <cell r="D100" t="str">
            <v>1.0.99.56.10009</v>
          </cell>
          <cell r="E100" t="str">
            <v>Pannello solare monocristallino 275 W</v>
          </cell>
          <cell r="F100">
            <v>921</v>
          </cell>
        </row>
        <row r="101">
          <cell r="C101" t="str">
            <v>PFM371-M330</v>
          </cell>
          <cell r="D101" t="str">
            <v>1.0.99.56.10014</v>
          </cell>
          <cell r="E101" t="str">
            <v>Pannello solare monocristallino 330 W</v>
          </cell>
          <cell r="F101">
            <v>1113</v>
          </cell>
        </row>
        <row r="102">
          <cell r="C102" t="str">
            <v>PFM374-H400</v>
          </cell>
          <cell r="D102" t="str">
            <v>PFM374-H400</v>
          </cell>
          <cell r="E102" t="str">
            <v>Box batterie solari</v>
          </cell>
          <cell r="F102">
            <v>163</v>
          </cell>
        </row>
        <row r="103">
          <cell r="C103" t="str">
            <v>PFM376-C</v>
          </cell>
          <cell r="D103" t="str">
            <v>PFM376-C</v>
          </cell>
          <cell r="E103" t="str">
            <v>Mount bracket of 2*150W solar module</v>
          </cell>
          <cell r="F103">
            <v>774</v>
          </cell>
        </row>
        <row r="104">
          <cell r="C104" t="str">
            <v>PFM376-D</v>
          </cell>
          <cell r="D104" t="str">
            <v>1.1.02.08.12682</v>
          </cell>
          <cell r="E104" t="str">
            <v>Staffa pannelli solari</v>
          </cell>
          <cell r="F104">
            <v>774</v>
          </cell>
        </row>
        <row r="105">
          <cell r="C105" t="str">
            <v>PFM377-D2440</v>
          </cell>
          <cell r="D105" t="str">
            <v>1.1.03.21.10536</v>
          </cell>
          <cell r="E105" t="str">
            <v>Box distribuzione energia solare 24 V</v>
          </cell>
          <cell r="F105">
            <v>1078</v>
          </cell>
        </row>
        <row r="106">
          <cell r="C106" t="str">
            <v>PFM377-D4830</v>
          </cell>
          <cell r="D106" t="str">
            <v>1.1.03.21.10537</v>
          </cell>
          <cell r="E106" t="str">
            <v>Box distribuzione energia solare 48 V</v>
          </cell>
          <cell r="F106">
            <v>1457</v>
          </cell>
        </row>
        <row r="107">
          <cell r="C107" t="str">
            <v>PFM700-4K</v>
          </cell>
          <cell r="D107" t="str">
            <v>1.2.01.19.10067</v>
          </cell>
          <cell r="E107" t="str">
            <v>HDMI / UTP extender (max resolution 4K)</v>
          </cell>
          <cell r="F107">
            <v>528</v>
          </cell>
        </row>
        <row r="108">
          <cell r="C108" t="str">
            <v>PFM700-E</v>
          </cell>
          <cell r="D108" t="str">
            <v>1.2.01.19.10052</v>
          </cell>
          <cell r="E108" t="str">
            <v>HDMI / UTP extender (max resolution 1080p)</v>
          </cell>
          <cell r="F108">
            <v>159</v>
          </cell>
        </row>
        <row r="109">
          <cell r="C109" t="str">
            <v>PFM701-4K</v>
          </cell>
          <cell r="D109" t="str">
            <v>1.2.01.19.10055</v>
          </cell>
          <cell r="E109" t="str">
            <v>HDMI Splitter (1x2 - max resolution 4K)</v>
          </cell>
          <cell r="F109">
            <v>82</v>
          </cell>
        </row>
        <row r="110">
          <cell r="C110" t="str">
            <v>PFM710</v>
          </cell>
          <cell r="D110" t="str">
            <v>P/N:1.2.01.19.10010</v>
          </cell>
          <cell r="E110" t="str">
            <v>VGA / UTP Extender</v>
          </cell>
          <cell r="F110">
            <v>83</v>
          </cell>
        </row>
        <row r="111">
          <cell r="C111" t="str">
            <v>PFM790</v>
          </cell>
          <cell r="D111" t="str">
            <v>1.1.03.21.10054</v>
          </cell>
          <cell r="E111" t="str">
            <v>HDCVI Anti-jamming Equipment</v>
          </cell>
          <cell r="F111">
            <v>18</v>
          </cell>
        </row>
        <row r="112">
          <cell r="C112" t="str">
            <v>PFM791</v>
          </cell>
          <cell r="D112" t="str">
            <v>1.2.01.19.10030</v>
          </cell>
          <cell r="E112" t="str">
            <v>HD Video Isolator</v>
          </cell>
          <cell r="F112">
            <v>20</v>
          </cell>
        </row>
        <row r="113">
          <cell r="C113" t="str">
            <v>PFM800-4K</v>
          </cell>
          <cell r="D113" t="str">
            <v>1.0.99.01.10079</v>
          </cell>
          <cell r="E113" t="str">
            <v>Coppia video balun HDCVI 4K</v>
          </cell>
          <cell r="F113">
            <v>11</v>
          </cell>
        </row>
        <row r="114">
          <cell r="C114" t="str">
            <v>PFM800B-4K</v>
          </cell>
          <cell r="D114" t="str">
            <v>PFM800B-4K</v>
          </cell>
          <cell r="E114" t="str">
            <v>Coppia video balun HDCVI 4K</v>
          </cell>
          <cell r="F114">
            <v>9.6999999999999993</v>
          </cell>
        </row>
        <row r="115">
          <cell r="C115" t="str">
            <v>PFM800-E</v>
          </cell>
          <cell r="D115" t="str">
            <v>1.2.01.19.10042</v>
          </cell>
          <cell r="E115" t="str">
            <v>Coppia di video balun HD-CVI (1080P)</v>
          </cell>
          <cell r="F115">
            <v>7.3</v>
          </cell>
        </row>
        <row r="116">
          <cell r="C116" t="str">
            <v>PFM801-4MP</v>
          </cell>
          <cell r="D116" t="str">
            <v>1.2.01.19.10058</v>
          </cell>
          <cell r="E116" t="str">
            <v>Coppia di video balun HD-CVI</v>
          </cell>
          <cell r="F116">
            <v>22</v>
          </cell>
        </row>
        <row r="117">
          <cell r="C117" t="str">
            <v>PFM802</v>
          </cell>
          <cell r="D117" t="str">
            <v>1.0.99.01.10065</v>
          </cell>
          <cell r="E117" t="str">
            <v>Video balun passivo 1ch + alimentazione</v>
          </cell>
          <cell r="F117">
            <v>17</v>
          </cell>
        </row>
        <row r="118">
          <cell r="C118" t="str">
            <v>PFM809-4MP</v>
          </cell>
          <cell r="D118" t="str">
            <v>PFM809-4MP</v>
          </cell>
          <cell r="E118" t="str">
            <v>Video balun passivo 16ch HD-CVI (4Mp)</v>
          </cell>
          <cell r="F118">
            <v>138</v>
          </cell>
        </row>
        <row r="119">
          <cell r="C119" t="str">
            <v>PFM810</v>
          </cell>
          <cell r="D119" t="str">
            <v>PFM810</v>
          </cell>
          <cell r="E119" t="str">
            <v>POC Transceiver</v>
          </cell>
          <cell r="F119">
            <v>50</v>
          </cell>
        </row>
        <row r="120">
          <cell r="C120" t="str">
            <v>PFM811-4CH</v>
          </cell>
          <cell r="D120" t="str">
            <v>PFM811-4CH</v>
          </cell>
          <cell r="E120" t="str">
            <v>POC Transceiver 4ch (PSE End)</v>
          </cell>
          <cell r="F120">
            <v>183</v>
          </cell>
        </row>
        <row r="121">
          <cell r="C121" t="str">
            <v>PFM811-KIT</v>
          </cell>
          <cell r="D121" t="str">
            <v>PFM811-KIT</v>
          </cell>
          <cell r="E121" t="str">
            <v>POC Transceiver KIT</v>
          </cell>
          <cell r="F121">
            <v>296</v>
          </cell>
        </row>
        <row r="122">
          <cell r="C122" t="str">
            <v>PFM820</v>
          </cell>
          <cell r="D122" t="str">
            <v>VDT-UCTR</v>
          </cell>
          <cell r="E122" t="str">
            <v>Controller per telecamere HD-CVI</v>
          </cell>
          <cell r="F122">
            <v>24</v>
          </cell>
        </row>
        <row r="123">
          <cell r="C123" t="str">
            <v>PFM871A-N1</v>
          </cell>
          <cell r="D123" t="str">
            <v>PFM871A-N1</v>
          </cell>
          <cell r="E123" t="str">
            <v>Dongle USB HDCVI-IoT</v>
          </cell>
          <cell r="F123">
            <v>35</v>
          </cell>
        </row>
        <row r="124">
          <cell r="C124" t="str">
            <v>PFM880</v>
          </cell>
          <cell r="D124" t="str">
            <v>1.1.03.21.10070</v>
          </cell>
          <cell r="E124" t="str">
            <v>Access point 5.8GHZ con antenna esterna 15 punti</v>
          </cell>
          <cell r="F124">
            <v>988</v>
          </cell>
        </row>
        <row r="125">
          <cell r="C125" t="str">
            <v>PFM880E</v>
          </cell>
          <cell r="D125" t="str">
            <v>1.1.03.21.10110</v>
          </cell>
          <cell r="E125" t="str">
            <v>Access point Wi-Fi 5G con antenna esterna</v>
          </cell>
          <cell r="F125">
            <v>1145</v>
          </cell>
        </row>
        <row r="126">
          <cell r="C126" t="str">
            <v>PFM881</v>
          </cell>
          <cell r="D126" t="str">
            <v>1.1.03.21.10073</v>
          </cell>
          <cell r="E126" t="str">
            <v>Access point WI-FI 5.8GHZ 15dbi</v>
          </cell>
          <cell r="F126">
            <v>224</v>
          </cell>
        </row>
        <row r="127">
          <cell r="C127" t="str">
            <v>PFM881E</v>
          </cell>
          <cell r="D127" t="str">
            <v>1.0.01.21.10149</v>
          </cell>
          <cell r="E127" t="str">
            <v>Access point Wi-Fi 5G</v>
          </cell>
          <cell r="F127">
            <v>558</v>
          </cell>
        </row>
        <row r="128">
          <cell r="C128" t="str">
            <v>PFM885-I</v>
          </cell>
          <cell r="D128" t="str">
            <v>1.1.03.21.10120</v>
          </cell>
          <cell r="E128" t="str">
            <v>Indoor 2.4G Ceilling AP (Coppia)</v>
          </cell>
          <cell r="F128">
            <v>281</v>
          </cell>
        </row>
        <row r="129">
          <cell r="C129" t="str">
            <v>PFM886-15</v>
          </cell>
          <cell r="D129" t="str">
            <v>1.1.03.21.10696</v>
          </cell>
          <cell r="E129" t="str">
            <v>Ponte radio Wi-Fi esterno 5 GHz</v>
          </cell>
          <cell r="F129">
            <v>586</v>
          </cell>
        </row>
        <row r="130">
          <cell r="C130" t="str">
            <v>PFM886-20</v>
          </cell>
          <cell r="D130" t="str">
            <v>1.1.03.21.10130</v>
          </cell>
          <cell r="E130" t="str">
            <v>Access point Wi-Fi 5G con antenna esterna</v>
          </cell>
          <cell r="F130">
            <v>1433</v>
          </cell>
        </row>
        <row r="131">
          <cell r="C131" t="str">
            <v>PFM888-AC</v>
          </cell>
          <cell r="D131" t="str">
            <v>1.1.03.21.10368</v>
          </cell>
          <cell r="E131" t="str">
            <v>Wireless Access Controller</v>
          </cell>
          <cell r="F131">
            <v>5271</v>
          </cell>
        </row>
        <row r="132">
          <cell r="C132" t="str">
            <v>PFM888S-AC</v>
          </cell>
          <cell r="D132" t="str">
            <v>1.1.03.21.10710</v>
          </cell>
          <cell r="E132" t="str">
            <v>Access controller Wi-Fi</v>
          </cell>
          <cell r="F132">
            <v>726</v>
          </cell>
        </row>
        <row r="133">
          <cell r="C133" t="str">
            <v>PFM889-I</v>
          </cell>
          <cell r="D133" t="str">
            <v>1.1.03.21.10135</v>
          </cell>
          <cell r="E133" t="str">
            <v>Indoor 2.4 G Ceilling AP</v>
          </cell>
          <cell r="F133">
            <v>138</v>
          </cell>
        </row>
        <row r="134">
          <cell r="C134" t="str">
            <v>PFM889-IM</v>
          </cell>
          <cell r="D134" t="str">
            <v>1.1.03.21.10140</v>
          </cell>
          <cell r="E134" t="str">
            <v>Indoor 2.4G/5G Ceilling AP</v>
          </cell>
          <cell r="F134">
            <v>333</v>
          </cell>
        </row>
        <row r="135">
          <cell r="C135" t="str">
            <v>PFM900-E</v>
          </cell>
          <cell r="D135" t="str">
            <v>PFM900-E</v>
          </cell>
          <cell r="E135" t="str">
            <v>Monitor tester multifunzione</v>
          </cell>
          <cell r="F135">
            <v>1172</v>
          </cell>
        </row>
        <row r="136">
          <cell r="C136" t="str">
            <v>PFM902-B0</v>
          </cell>
          <cell r="D136" t="str">
            <v>1.2.01.25.10002</v>
          </cell>
          <cell r="E136" t="str">
            <v>Batteria per tester PFM900-E</v>
          </cell>
          <cell r="F136">
            <v>51</v>
          </cell>
        </row>
        <row r="137">
          <cell r="C137" t="str">
            <v>PFM902-B5</v>
          </cell>
          <cell r="D137" t="str">
            <v>PFM902-B5</v>
          </cell>
          <cell r="E137" t="str">
            <v>Batteria per tester PFM905-E</v>
          </cell>
          <cell r="F137">
            <v>31</v>
          </cell>
        </row>
        <row r="138">
          <cell r="C138" t="str">
            <v>PFM902-B6</v>
          </cell>
          <cell r="D138" t="str">
            <v>PFM902-B6</v>
          </cell>
          <cell r="E138" t="str">
            <v>Batteria per tester PFM906</v>
          </cell>
          <cell r="F138">
            <v>114</v>
          </cell>
        </row>
        <row r="139">
          <cell r="C139" t="str">
            <v>PFM902-B7</v>
          </cell>
          <cell r="D139" t="str">
            <v>1.0.99.56.10004</v>
          </cell>
          <cell r="E139" t="str">
            <v>Batteria per tester PFM907</v>
          </cell>
          <cell r="F139">
            <v>53</v>
          </cell>
        </row>
        <row r="140">
          <cell r="C140" t="str">
            <v>PFM904</v>
          </cell>
          <cell r="D140" t="str">
            <v>1.0.99.84.10006</v>
          </cell>
          <cell r="E140" t="str">
            <v>Tester PFM904</v>
          </cell>
          <cell r="F140">
            <v>227</v>
          </cell>
        </row>
        <row r="141">
          <cell r="C141" t="str">
            <v>PFM905-E</v>
          </cell>
          <cell r="D141" t="str">
            <v>1.1.03.81.11759</v>
          </cell>
          <cell r="E141" t="str">
            <v>Monitor tester multifunzione</v>
          </cell>
          <cell r="F141">
            <v>624</v>
          </cell>
        </row>
        <row r="142">
          <cell r="C142" t="str">
            <v>PFM906</v>
          </cell>
          <cell r="D142" t="str">
            <v>1.1.03.21.10244</v>
          </cell>
          <cell r="E142" t="str">
            <v>Monitor tester multifunzione</v>
          </cell>
          <cell r="F142">
            <v>1678</v>
          </cell>
        </row>
        <row r="143">
          <cell r="C143" t="str">
            <v>PFM907</v>
          </cell>
          <cell r="D143" t="str">
            <v>1.0.99.84.10002</v>
          </cell>
          <cell r="E143" t="str">
            <v>Monitor tester multifunzione</v>
          </cell>
          <cell r="F143">
            <v>1547</v>
          </cell>
        </row>
        <row r="144">
          <cell r="C144" t="str">
            <v>PFM920I-5EUN</v>
          </cell>
          <cell r="D144" t="str">
            <v>1.1.03.21.10279-001</v>
          </cell>
          <cell r="E144" t="str">
            <v>Cavo UTP CAT5E 305m (OFC)</v>
          </cell>
          <cell r="F144">
            <v>214</v>
          </cell>
        </row>
        <row r="145">
          <cell r="C145" t="str">
            <v>PFM920I-5EUN-C-V2</v>
          </cell>
          <cell r="D145" t="str">
            <v>1.0.99.50.10128</v>
          </cell>
          <cell r="E145" t="str">
            <v>Cavo UTP CAT5E 305 m</v>
          </cell>
          <cell r="F145">
            <v>214</v>
          </cell>
        </row>
        <row r="146">
          <cell r="C146" t="str">
            <v>PFM920I-5EU-U</v>
          </cell>
          <cell r="D146" t="str">
            <v>1.1.03.21.10567</v>
          </cell>
          <cell r="E146" t="str">
            <v>Cavo UTP CAT5E 305 m</v>
          </cell>
          <cell r="F146">
            <v>254</v>
          </cell>
        </row>
        <row r="147">
          <cell r="C147" t="str">
            <v>PFM920I-6U-C</v>
          </cell>
          <cell r="D147" t="str">
            <v>1.1.03.21.10701</v>
          </cell>
          <cell r="E147" t="str">
            <v>Cavo UTP CAT6 305m (OFC/CPR E Class)</v>
          </cell>
          <cell r="F147">
            <v>339</v>
          </cell>
        </row>
        <row r="148">
          <cell r="C148" t="str">
            <v>PFM920I-6UN-C</v>
          </cell>
          <cell r="D148" t="str">
            <v>1.1.03.21.10570</v>
          </cell>
          <cell r="E148" t="str">
            <v>Cavo UTP CAT6 305m (OFC/CPR E Class)</v>
          </cell>
          <cell r="F148">
            <v>317</v>
          </cell>
        </row>
        <row r="149">
          <cell r="C149" t="str">
            <v>PFM920I-6U-U</v>
          </cell>
          <cell r="D149" t="str">
            <v>1.1.03.21.10704</v>
          </cell>
          <cell r="E149" t="str">
            <v>Cavo UTP CAT6 305 m</v>
          </cell>
          <cell r="F149">
            <v>361</v>
          </cell>
        </row>
        <row r="150">
          <cell r="C150" t="str">
            <v>PFM922I-6UN-C-V2</v>
          </cell>
          <cell r="D150" t="str">
            <v>1.0.99.50.10127</v>
          </cell>
          <cell r="E150" t="str">
            <v>Cavo UTP CAT6 305 m</v>
          </cell>
          <cell r="F150">
            <v>194</v>
          </cell>
        </row>
        <row r="151">
          <cell r="C151" t="str">
            <v>PFM923I-6UN-C</v>
          </cell>
          <cell r="D151" t="str">
            <v>1.0.99.50.10006</v>
          </cell>
          <cell r="E151" t="str">
            <v>Cavo UTP CAT6 305m (OFC/CPR E)</v>
          </cell>
          <cell r="F151">
            <v>330</v>
          </cell>
        </row>
        <row r="152">
          <cell r="C152" t="str">
            <v>PFM930-59N</v>
          </cell>
          <cell r="D152" t="str">
            <v>1.0.99.50.10001</v>
          </cell>
          <cell r="E152" t="str">
            <v>Cavo coassiale RG59 200m (OFC+CCA)</v>
          </cell>
          <cell r="F152">
            <v>158</v>
          </cell>
        </row>
        <row r="153">
          <cell r="C153" t="str">
            <v>PFM930-59N-200</v>
          </cell>
          <cell r="D153" t="str">
            <v>1.0.99.50.10162</v>
          </cell>
          <cell r="E153" t="str">
            <v>200 m RG59 Coaxial Cable</v>
          </cell>
          <cell r="F153">
            <v>164</v>
          </cell>
        </row>
        <row r="154">
          <cell r="C154" t="str">
            <v>PFM930I-6N</v>
          </cell>
          <cell r="D154" t="str">
            <v>1.0.01.81.10072</v>
          </cell>
          <cell r="E154" t="str">
            <v>cavo coassiale RG6 200m (OFC+Al-Mg)</v>
          </cell>
          <cell r="F154">
            <v>187</v>
          </cell>
        </row>
        <row r="155">
          <cell r="C155" t="str">
            <v>PFM970-5EU</v>
          </cell>
          <cell r="D155" t="str">
            <v>1.1.03.81.12111</v>
          </cell>
          <cell r="E155" t="str">
            <v>Presa RJ45 keystone jack standard per UTP CAT5E</v>
          </cell>
          <cell r="F155">
            <v>111</v>
          </cell>
        </row>
        <row r="156">
          <cell r="C156" t="str">
            <v>PFM970-6U</v>
          </cell>
          <cell r="D156" t="str">
            <v>1.1.03.21.10672</v>
          </cell>
          <cell r="E156" t="str">
            <v>Presa RJ45 keystone jack standard per UTP CAT6</v>
          </cell>
          <cell r="F156">
            <v>120</v>
          </cell>
        </row>
        <row r="157">
          <cell r="C157" t="str">
            <v>PFM972-5EU-1</v>
          </cell>
          <cell r="D157" t="str">
            <v>PFM972-5EU-1</v>
          </cell>
          <cell r="E157" t="str">
            <v>Patch cord UTP CAT5E da 1mt</v>
          </cell>
          <cell r="F157">
            <v>11</v>
          </cell>
        </row>
        <row r="158">
          <cell r="C158" t="str">
            <v>PFM972-5EU-2</v>
          </cell>
          <cell r="D158" t="str">
            <v>PFM972-5EU-2</v>
          </cell>
          <cell r="E158" t="str">
            <v>Patch cord UTP CAT5E da 2mt</v>
          </cell>
          <cell r="F158">
            <v>15</v>
          </cell>
        </row>
        <row r="159">
          <cell r="C159" t="str">
            <v>PFM972-5EU-3</v>
          </cell>
          <cell r="D159" t="str">
            <v>PFM972-5EU-3</v>
          </cell>
          <cell r="E159" t="str">
            <v>Patch cord UTP CAT5E da 3mt</v>
          </cell>
          <cell r="F159">
            <v>20</v>
          </cell>
        </row>
        <row r="160">
          <cell r="C160" t="str">
            <v>PFM972-6U-1</v>
          </cell>
          <cell r="D160" t="str">
            <v>1.1.03.21.10673</v>
          </cell>
          <cell r="E160" t="str">
            <v>Patch cord UTP CAT6 da 1mt</v>
          </cell>
          <cell r="F160">
            <v>11</v>
          </cell>
        </row>
        <row r="161">
          <cell r="C161" t="str">
            <v>PFM972-6U-2</v>
          </cell>
          <cell r="D161" t="str">
            <v>1.1.03.21.10674</v>
          </cell>
          <cell r="E161" t="str">
            <v>Patch cord UTP CAT6 da 2mt</v>
          </cell>
          <cell r="F161">
            <v>15</v>
          </cell>
        </row>
        <row r="162">
          <cell r="C162" t="str">
            <v>PFM972-6U-3</v>
          </cell>
          <cell r="D162" t="str">
            <v>1.1.03.21.10675</v>
          </cell>
          <cell r="E162" t="str">
            <v>Patch cord UTP CAT6 da 3mt</v>
          </cell>
          <cell r="F162">
            <v>19</v>
          </cell>
        </row>
        <row r="163">
          <cell r="C163" t="str">
            <v>PFM973M-5EU-24</v>
          </cell>
          <cell r="D163" t="str">
            <v>1.1.03.21.10442</v>
          </cell>
          <cell r="E163" t="str">
            <v>Patch pannel da 24 porte UTP CAT5E</v>
          </cell>
          <cell r="F163">
            <v>140</v>
          </cell>
        </row>
        <row r="164">
          <cell r="C164" t="str">
            <v>PFM973M-6U-24</v>
          </cell>
          <cell r="D164" t="str">
            <v>1.1.03.81.12672</v>
          </cell>
          <cell r="E164" t="str">
            <v>Patch pannel da 24 porte UTP CAT6</v>
          </cell>
          <cell r="F164">
            <v>149</v>
          </cell>
        </row>
        <row r="165">
          <cell r="C165" t="str">
            <v>PFM976-531</v>
          </cell>
          <cell r="D165" t="str">
            <v>1.0.99.17.10006</v>
          </cell>
          <cell r="E165" t="str">
            <v>Connettore RJ45 per cavo UTP CAT5E (100pz)</v>
          </cell>
          <cell r="F165">
            <v>12</v>
          </cell>
        </row>
        <row r="166">
          <cell r="C166" t="str">
            <v>PFM976-631</v>
          </cell>
          <cell r="D166" t="str">
            <v>1.0.99.17.10005</v>
          </cell>
          <cell r="E166" t="str">
            <v>Connettore RJ45 per cavo UTP CAT6 (100pz)</v>
          </cell>
          <cell r="F166">
            <v>20</v>
          </cell>
        </row>
        <row r="167">
          <cell r="C167" t="str">
            <v>PFR4K-D300</v>
          </cell>
          <cell r="D167" t="str">
            <v>1.0.01.21.10217</v>
          </cell>
          <cell r="E167" t="str">
            <v>300m Security Radar</v>
          </cell>
          <cell r="F167">
            <v>9847</v>
          </cell>
        </row>
        <row r="168">
          <cell r="C168" t="str">
            <v>PFR4K-D450</v>
          </cell>
          <cell r="D168" t="str">
            <v>1.0.01.21.10223</v>
          </cell>
          <cell r="E168" t="str">
            <v>450m Security Radar</v>
          </cell>
          <cell r="F168">
            <v>12472</v>
          </cell>
        </row>
        <row r="169">
          <cell r="C169" t="str">
            <v>PFR4K-E120</v>
          </cell>
          <cell r="D169" t="str">
            <v>1.0.01.21.10214</v>
          </cell>
          <cell r="E169" t="str">
            <v>120m Radar-PTZ Smart Tracking System</v>
          </cell>
          <cell r="F169">
            <v>3369</v>
          </cell>
        </row>
        <row r="170">
          <cell r="C170" t="str">
            <v>PFR4K-E50</v>
          </cell>
          <cell r="D170" t="str">
            <v>1.0.01.21.10211</v>
          </cell>
          <cell r="E170" t="str">
            <v>50m Radar-PTZ Smart Tracking System</v>
          </cell>
          <cell r="F170">
            <v>2625</v>
          </cell>
        </row>
        <row r="171">
          <cell r="C171" t="str">
            <v>PFS3005-4ET-60</v>
          </cell>
          <cell r="D171" t="str">
            <v>1.0.01.20.10415</v>
          </cell>
          <cell r="E171" t="str">
            <v>Switch 4 porte PoE unmanaged</v>
          </cell>
          <cell r="F171">
            <v>92</v>
          </cell>
        </row>
        <row r="172">
          <cell r="C172" t="str">
            <v>PFS3005-5ET-L</v>
          </cell>
          <cell r="D172" t="str">
            <v>1.0.99.85.10013</v>
          </cell>
          <cell r="E172" t="str">
            <v>Switch 5 porte fast Ethernet</v>
          </cell>
          <cell r="F172">
            <v>15</v>
          </cell>
        </row>
        <row r="173">
          <cell r="C173" t="str">
            <v>PFS3005-5GT</v>
          </cell>
          <cell r="D173" t="str">
            <v>1.0.01.20.10276</v>
          </cell>
          <cell r="E173" t="str">
            <v>Switch 5*Giga</v>
          </cell>
          <cell r="F173">
            <v>43</v>
          </cell>
        </row>
        <row r="174">
          <cell r="C174" t="str">
            <v>PFS3005-5GT-L</v>
          </cell>
          <cell r="D174" t="str">
            <v>1.0.99.85.10015</v>
          </cell>
          <cell r="E174" t="str">
            <v>Switch 5 porte Gigabit Ethernet</v>
          </cell>
          <cell r="F174">
            <v>31</v>
          </cell>
        </row>
        <row r="175">
          <cell r="C175" t="str">
            <v>PFS3006-4ET-36</v>
          </cell>
          <cell r="D175" t="str">
            <v>1.0.01.20.10533</v>
          </cell>
          <cell r="E175" t="str">
            <v>Switch 6 porte (4 PoE) fast Ethernet</v>
          </cell>
          <cell r="F175">
            <v>85</v>
          </cell>
        </row>
        <row r="176">
          <cell r="C176" t="str">
            <v>PFS3006-4ET-60</v>
          </cell>
          <cell r="D176" t="str">
            <v>1.0.01.20.10403</v>
          </cell>
          <cell r="E176" t="str">
            <v>Switch 4*10/100 PoE + 2*10/100 Uplink</v>
          </cell>
          <cell r="F176">
            <v>96</v>
          </cell>
        </row>
        <row r="177">
          <cell r="C177" t="str">
            <v>PFS3006-4GT-60</v>
          </cell>
          <cell r="D177" t="str">
            <v>1.0.01.20.10484</v>
          </cell>
          <cell r="E177" t="str">
            <v>Switch 6 porte (4 PoE) unmanaged</v>
          </cell>
          <cell r="F177">
            <v>108</v>
          </cell>
        </row>
        <row r="178">
          <cell r="C178" t="str">
            <v>PFS3008-8ET-60</v>
          </cell>
          <cell r="D178" t="str">
            <v>1.0.01.20.10250</v>
          </cell>
          <cell r="E178" t="str">
            <v>Switch 4*10/100 PoE + 4*10/100</v>
          </cell>
          <cell r="F178">
            <v>120</v>
          </cell>
        </row>
        <row r="179">
          <cell r="C179" t="str">
            <v>PFS3008-8ET-L</v>
          </cell>
          <cell r="D179" t="str">
            <v>1.0.99.85.10014</v>
          </cell>
          <cell r="E179" t="str">
            <v>Switch 8 porte fast Ethernet</v>
          </cell>
          <cell r="F179">
            <v>19</v>
          </cell>
        </row>
        <row r="180">
          <cell r="C180" t="str">
            <v>PFS3008-8GT</v>
          </cell>
          <cell r="D180" t="str">
            <v>1.0.01.20.10278</v>
          </cell>
          <cell r="E180" t="str">
            <v>Switch 8*Giga</v>
          </cell>
          <cell r="F180">
            <v>86</v>
          </cell>
        </row>
        <row r="181">
          <cell r="C181" t="str">
            <v>PFS3008-8GT-60</v>
          </cell>
          <cell r="D181" t="str">
            <v>1.0.01.20.10251</v>
          </cell>
          <cell r="E181" t="str">
            <v>Switch 3*Giga PoE + 1 HI-PoE + 4*Giga</v>
          </cell>
          <cell r="F181">
            <v>131</v>
          </cell>
        </row>
        <row r="182">
          <cell r="C182" t="str">
            <v>PFS3008-8GT-96</v>
          </cell>
          <cell r="D182" t="str">
            <v>1.0.01.20.10247</v>
          </cell>
          <cell r="E182" t="str">
            <v>Switch 7*Giga PoE + 1*Giga HI-PoE</v>
          </cell>
          <cell r="F182">
            <v>173</v>
          </cell>
        </row>
        <row r="183">
          <cell r="C183" t="str">
            <v>PFS3008-8GT-L</v>
          </cell>
          <cell r="D183" t="str">
            <v>1.0.99.85.10016</v>
          </cell>
          <cell r="E183" t="str">
            <v>Switch 8 porte Gigabit Ethernet</v>
          </cell>
          <cell r="F183">
            <v>44</v>
          </cell>
        </row>
        <row r="184">
          <cell r="C184" t="str">
            <v>PFS3009-8ET1GT-96</v>
          </cell>
          <cell r="D184" t="str">
            <v>1.0.01.20.10482</v>
          </cell>
          <cell r="E184" t="str">
            <v>Switch 9 porte (8 PoE) unmanaged</v>
          </cell>
          <cell r="F184">
            <v>143</v>
          </cell>
        </row>
        <row r="185">
          <cell r="C185" t="str">
            <v>PFS3009-8ET-96</v>
          </cell>
          <cell r="D185" t="str">
            <v>1.0.01.20.10407</v>
          </cell>
          <cell r="E185" t="str">
            <v>Switch 8*10/100 PoE + 1*10/100</v>
          </cell>
          <cell r="F185">
            <v>144</v>
          </cell>
        </row>
        <row r="186">
          <cell r="C186" t="str">
            <v>PFS3010-8ET-65</v>
          </cell>
          <cell r="D186" t="str">
            <v>1.0.01.20.10534</v>
          </cell>
          <cell r="E186" t="str">
            <v>Switch 10 porte (8 PoE) fast Ethernet</v>
          </cell>
          <cell r="F186">
            <v>109</v>
          </cell>
        </row>
        <row r="187">
          <cell r="C187" t="str">
            <v>PFS3010-8ET-96</v>
          </cell>
          <cell r="D187" t="str">
            <v>1.0.01.20.10411</v>
          </cell>
          <cell r="E187" t="str">
            <v>Switch 8*10/100 PoE + 2*Giga</v>
          </cell>
          <cell r="F187">
            <v>161</v>
          </cell>
        </row>
        <row r="188">
          <cell r="C188" t="str">
            <v>PFS3010-8GT-96</v>
          </cell>
          <cell r="D188" t="str">
            <v>1.0.01.20.10574</v>
          </cell>
          <cell r="E188" t="str">
            <v>Switch 10 porte (8 PoE) unmanaged</v>
          </cell>
          <cell r="F188">
            <v>192</v>
          </cell>
        </row>
        <row r="189">
          <cell r="C189" t="str">
            <v>PFS3016-16GT</v>
          </cell>
          <cell r="D189" t="str">
            <v>1.0.01.20.10279</v>
          </cell>
          <cell r="E189" t="str">
            <v>Switch 16*Giga</v>
          </cell>
          <cell r="F189">
            <v>177</v>
          </cell>
        </row>
        <row r="190">
          <cell r="C190" t="str">
            <v>PFS3024-24GT</v>
          </cell>
          <cell r="D190" t="str">
            <v>1.0.01.20.10282</v>
          </cell>
          <cell r="E190" t="str">
            <v>Switch 24*Giga</v>
          </cell>
          <cell r="F190">
            <v>234</v>
          </cell>
        </row>
        <row r="191">
          <cell r="C191" t="str">
            <v>PFS3102-1T</v>
          </cell>
          <cell r="D191" t="str">
            <v>1.0.01.20.10077</v>
          </cell>
          <cell r="E191" t="str">
            <v>Switch 1 porta 1000 + 1 SFP</v>
          </cell>
          <cell r="F191">
            <v>85</v>
          </cell>
        </row>
        <row r="192">
          <cell r="C192" t="str">
            <v>PFS3103-1GT1ET-60</v>
          </cell>
          <cell r="D192" t="str">
            <v>1.0.01.20.10396</v>
          </cell>
          <cell r="E192" t="str">
            <v>Switch 3 porte (2 PoE)</v>
          </cell>
          <cell r="F192">
            <v>143</v>
          </cell>
        </row>
        <row r="193">
          <cell r="C193" t="str">
            <v>PFS3106-4ET-60</v>
          </cell>
          <cell r="D193" t="str">
            <v>1.0.01.20.10428</v>
          </cell>
          <cell r="E193" t="str">
            <v>Switch 4 porte unmanaged</v>
          </cell>
          <cell r="F193">
            <v>141</v>
          </cell>
        </row>
        <row r="194">
          <cell r="C194" t="str">
            <v>PFS3106-4T</v>
          </cell>
          <cell r="D194" t="str">
            <v>1.0.01.20.10080</v>
          </cell>
          <cell r="E194" t="str">
            <v>Switch 4 porte 10/100 + 1 1000 + 1 SFP</v>
          </cell>
          <cell r="F194">
            <v>95</v>
          </cell>
        </row>
        <row r="195">
          <cell r="C195" t="str">
            <v>PFS3110-8ET-96</v>
          </cell>
          <cell r="D195" t="str">
            <v>1.0.01.20.10432</v>
          </cell>
          <cell r="E195" t="str">
            <v>Switch 8 porte unmanaged</v>
          </cell>
          <cell r="F195">
            <v>195</v>
          </cell>
        </row>
        <row r="196">
          <cell r="C196" t="str">
            <v>PFS3110-8T</v>
          </cell>
          <cell r="D196" t="str">
            <v>1.0.01.20.10083</v>
          </cell>
          <cell r="E196" t="str">
            <v>Switch 8 porte 10/100 + 1 1000 + 1 SFP</v>
          </cell>
          <cell r="F196">
            <v>139</v>
          </cell>
        </row>
        <row r="197">
          <cell r="C197" t="str">
            <v>PFS3111-8ET-96-F</v>
          </cell>
          <cell r="D197" t="str">
            <v>1.0.01.20.10394</v>
          </cell>
          <cell r="E197" t="str">
            <v>Switch 11 porte (8 PoE)</v>
          </cell>
          <cell r="F197">
            <v>279</v>
          </cell>
        </row>
        <row r="198">
          <cell r="C198" t="str">
            <v>PFS3117-16ET-135</v>
          </cell>
          <cell r="D198" t="str">
            <v>1.0.01.20.10367</v>
          </cell>
          <cell r="E198" t="str">
            <v>Switch 16 porte PoE + 1 Gigabit combo</v>
          </cell>
          <cell r="F198">
            <v>541</v>
          </cell>
        </row>
        <row r="199">
          <cell r="C199" t="str">
            <v>PFS3125-24ET-190</v>
          </cell>
          <cell r="D199" t="str">
            <v>1.0.01.20.10369</v>
          </cell>
          <cell r="E199" t="str">
            <v>Switch 24 porte PoE + 1 Gigabit combo</v>
          </cell>
          <cell r="F199">
            <v>623</v>
          </cell>
        </row>
        <row r="200">
          <cell r="C200" t="str">
            <v>PFS3206-4P-120</v>
          </cell>
          <cell r="D200" t="str">
            <v>1.0.01.20.10185</v>
          </cell>
          <cell r="E200" t="str">
            <v>Switch 3*10/100PoE+ + 1*Giga HiPoE + 2*1000SFP</v>
          </cell>
          <cell r="F200">
            <v>185</v>
          </cell>
        </row>
        <row r="201">
          <cell r="C201" t="str">
            <v>PFS3206-4P-96</v>
          </cell>
          <cell r="D201" t="str">
            <v>1.0.01.20.10176</v>
          </cell>
          <cell r="E201" t="str">
            <v>Switch 3*10/100PoE+ + 1*Giga HiPoE + 2*1000SFP</v>
          </cell>
          <cell r="F201">
            <v>163</v>
          </cell>
        </row>
        <row r="202">
          <cell r="C202" t="str">
            <v>PFS3211-8GT</v>
          </cell>
          <cell r="D202" t="str">
            <v>1.0.01.20.10307</v>
          </cell>
          <cell r="E202" t="str">
            <v>Switch 9*Giga + 2*1000SFP</v>
          </cell>
          <cell r="F202">
            <v>293</v>
          </cell>
        </row>
        <row r="203">
          <cell r="C203" t="str">
            <v>PFS3211-8GT-120</v>
          </cell>
          <cell r="D203" t="str">
            <v>1.0.01.20.10306</v>
          </cell>
          <cell r="E203" t="str">
            <v>Switch 8*Giga PoE + 1*Giga + 2*1000SFP</v>
          </cell>
          <cell r="F203">
            <v>402</v>
          </cell>
        </row>
        <row r="204">
          <cell r="C204" t="str">
            <v>PFS3409-4GT</v>
          </cell>
          <cell r="D204" t="str">
            <v>1.0.01.20.10309</v>
          </cell>
          <cell r="E204" t="str">
            <v>Switch 5*Giga + 4*1000SFP</v>
          </cell>
          <cell r="F204">
            <v>254</v>
          </cell>
        </row>
        <row r="205">
          <cell r="C205" t="str">
            <v>PFS3409-4GT-96</v>
          </cell>
          <cell r="D205" t="str">
            <v>1.0.01.20.10308</v>
          </cell>
          <cell r="E205" t="str">
            <v>9-Port Gigabit Switch 4-Port PoE</v>
          </cell>
          <cell r="F205">
            <v>315</v>
          </cell>
        </row>
        <row r="206">
          <cell r="C206" t="str">
            <v>PFS4204-2GT-DP</v>
          </cell>
          <cell r="D206" t="str">
            <v>1.0.01.20.10486</v>
          </cell>
          <cell r="E206" t="str">
            <v>Switch industriale 4 porte Gigabit (2 PoE)</v>
          </cell>
          <cell r="F206">
            <v>271</v>
          </cell>
        </row>
        <row r="207">
          <cell r="C207" t="str">
            <v>PFS4206-4P-120</v>
          </cell>
          <cell r="D207" t="str">
            <v>1.0.01.20.10182</v>
          </cell>
          <cell r="E207" t="str">
            <v>Switch 3*10/100PoE+ + 1*Giga Hi-PoE + 2*1000SFP</v>
          </cell>
          <cell r="F207">
            <v>228</v>
          </cell>
        </row>
        <row r="208">
          <cell r="C208" t="str">
            <v>PFS4206-4P-96</v>
          </cell>
          <cell r="D208" t="str">
            <v>1.0.01.20.10190</v>
          </cell>
          <cell r="E208" t="str">
            <v>4-Port 100Mbps POE Switch managed</v>
          </cell>
          <cell r="F208">
            <v>206</v>
          </cell>
        </row>
        <row r="209">
          <cell r="C209" t="str">
            <v>PFS4207-4GT-DP</v>
          </cell>
          <cell r="D209" t="str">
            <v>1.0.01.20.10383</v>
          </cell>
          <cell r="E209" t="str">
            <v>Switch industriale 7 porte Gigabit (4 PoE)</v>
          </cell>
          <cell r="F209">
            <v>448</v>
          </cell>
        </row>
        <row r="210">
          <cell r="C210" t="str">
            <v>PFS4210-8GT-150</v>
          </cell>
          <cell r="D210" t="str">
            <v>1.0.01.20.10373</v>
          </cell>
          <cell r="E210" t="str">
            <v>Switch 8 PoE All-giga  + 2*1000 SFP</v>
          </cell>
          <cell r="F210">
            <v>435</v>
          </cell>
        </row>
        <row r="211">
          <cell r="C211" t="str">
            <v>PFS4210-8GT-DP</v>
          </cell>
          <cell r="D211" t="str">
            <v>1.0.01.20.10298</v>
          </cell>
          <cell r="E211" t="str">
            <v>Switch 8*Giga PoE + 2*1000 SFP</v>
          </cell>
          <cell r="F211">
            <v>669</v>
          </cell>
        </row>
        <row r="212">
          <cell r="C212" t="str">
            <v>PFS4212-8GT-96</v>
          </cell>
          <cell r="D212" t="str">
            <v>1.0.01.20.10459</v>
          </cell>
          <cell r="E212" t="str">
            <v>Switch 12 porte (8 PoE) Gigabit</v>
          </cell>
          <cell r="F212">
            <v>393</v>
          </cell>
        </row>
        <row r="213">
          <cell r="C213" t="str">
            <v>PFS4218-16ET-190</v>
          </cell>
          <cell r="D213" t="str">
            <v>1.0.01.20.10225</v>
          </cell>
          <cell r="E213" t="str">
            <v>Switch 16*10/100 PoE + 2*Giga + 2*1000 SFP</v>
          </cell>
          <cell r="F213">
            <v>467</v>
          </cell>
        </row>
        <row r="214">
          <cell r="C214" t="str">
            <v>PFS4218-16ET-240</v>
          </cell>
          <cell r="D214" t="str">
            <v>1.0.01.20.10221</v>
          </cell>
          <cell r="E214" t="str">
            <v>Switch 16*10/100 PoE + 2*Giga + 2*1000 SFP</v>
          </cell>
          <cell r="F214">
            <v>532</v>
          </cell>
        </row>
        <row r="215">
          <cell r="C215" t="str">
            <v>PFS4218-16GT-190</v>
          </cell>
          <cell r="D215" t="str">
            <v>1.0.01.20.10340</v>
          </cell>
          <cell r="E215" t="str">
            <v>Switch 16 porte PoE Gigabit</v>
          </cell>
          <cell r="F215">
            <v>642</v>
          </cell>
        </row>
        <row r="216">
          <cell r="C216" t="str">
            <v>PFS4218-16GT-240</v>
          </cell>
          <cell r="D216" t="str">
            <v>1.0.01.20.10344</v>
          </cell>
          <cell r="E216" t="str">
            <v>Switch 16 porte PoE Gigabit</v>
          </cell>
          <cell r="F216">
            <v>729</v>
          </cell>
        </row>
        <row r="217">
          <cell r="C217" t="str">
            <v>PFS4220-16T</v>
          </cell>
          <cell r="D217" t="str">
            <v>1.0.01.20.10131</v>
          </cell>
          <cell r="E217" t="str">
            <v>Switch 16 porte 10/100Mbps + 2 SFP + 2 Combo</v>
          </cell>
          <cell r="F217">
            <v>544</v>
          </cell>
        </row>
        <row r="218">
          <cell r="C218" t="str">
            <v>PFS4226-24ET-240</v>
          </cell>
          <cell r="D218" t="str">
            <v>1.0.01.20.10217</v>
          </cell>
          <cell r="E218" t="str">
            <v>Switch 24*10/100 PoE + 2*Giga + 2*1000 SFP</v>
          </cell>
          <cell r="F218">
            <v>553</v>
          </cell>
        </row>
        <row r="219">
          <cell r="C219" t="str">
            <v>PFS4226-24ET-360</v>
          </cell>
          <cell r="D219" t="str">
            <v>1.0.01.20.10237</v>
          </cell>
          <cell r="E219" t="str">
            <v>Switch 24*10/100 PoE + 2*Giga + 2*1000 SFP</v>
          </cell>
          <cell r="F219">
            <v>640</v>
          </cell>
        </row>
        <row r="220">
          <cell r="C220" t="str">
            <v>PFS4226-24GT-240</v>
          </cell>
          <cell r="D220" t="str">
            <v>1.0.01.20.10348</v>
          </cell>
          <cell r="E220" t="str">
            <v>Switch 24 porte PoE Gigabit</v>
          </cell>
          <cell r="F220">
            <v>684</v>
          </cell>
        </row>
        <row r="221">
          <cell r="C221" t="str">
            <v>PFS4226-24GT-360</v>
          </cell>
          <cell r="D221" t="str">
            <v>1.0.01.20.10352</v>
          </cell>
          <cell r="E221" t="str">
            <v>Switch 24 porte PoE Gigabit</v>
          </cell>
          <cell r="F221">
            <v>771</v>
          </cell>
        </row>
        <row r="222">
          <cell r="C222" t="str">
            <v>PFS4228-24T</v>
          </cell>
          <cell r="D222" t="str">
            <v>1.0.01.20.10132</v>
          </cell>
          <cell r="E222" t="str">
            <v>Switch 24 porte Giga + 2 SFP + 2 Combo</v>
          </cell>
          <cell r="F222">
            <v>654</v>
          </cell>
        </row>
        <row r="223">
          <cell r="C223" t="str">
            <v>PFS4410-6GT-DP</v>
          </cell>
          <cell r="D223" t="str">
            <v>1.0.01.20.10300</v>
          </cell>
          <cell r="E223" t="str">
            <v>Switch 6*Giga PoE + 4*1000 SFP</v>
          </cell>
          <cell r="F223">
            <v>669</v>
          </cell>
        </row>
        <row r="224">
          <cell r="C224" t="str">
            <v>PFS4420-16GT-240</v>
          </cell>
          <cell r="D224" t="str">
            <v>1.0.01.20.10425</v>
          </cell>
          <cell r="E224" t="str">
            <v>Switch 16 porte PoE Gigabit</v>
          </cell>
          <cell r="F224">
            <v>844</v>
          </cell>
        </row>
        <row r="225">
          <cell r="C225" t="str">
            <v>PFS4420-16GT-DP</v>
          </cell>
          <cell r="D225" t="str">
            <v>1.0.01.20.10435</v>
          </cell>
          <cell r="E225" t="str">
            <v>Switch industriale 20 porte Gigabit (16 PoE)</v>
          </cell>
          <cell r="F225">
            <v>930</v>
          </cell>
        </row>
        <row r="226">
          <cell r="C226" t="str">
            <v>PFS4428-24GT-370</v>
          </cell>
          <cell r="D226" t="str">
            <v>1.0.01.20.10420</v>
          </cell>
          <cell r="E226" t="str">
            <v>Switch 24*Giga PoE + 4*1000 SFP</v>
          </cell>
          <cell r="F226">
            <v>1100</v>
          </cell>
        </row>
        <row r="227">
          <cell r="C227" t="str">
            <v>PFS5424-24T</v>
          </cell>
          <cell r="D227" t="str">
            <v>1.0.01.20.10142</v>
          </cell>
          <cell r="E227" t="str">
            <v>Switch 20 porte Giga + 4 porte Combo/SFP</v>
          </cell>
          <cell r="F227">
            <v>1290</v>
          </cell>
        </row>
        <row r="228">
          <cell r="C228" t="str">
            <v>PFS5428-24GT</v>
          </cell>
          <cell r="D228" t="str">
            <v>1.0.01.20.10381</v>
          </cell>
          <cell r="E228" t="str">
            <v>Switch aggregazione L2 24 porte Gigabit</v>
          </cell>
          <cell r="F228">
            <v>1357</v>
          </cell>
        </row>
        <row r="229">
          <cell r="C229" t="str">
            <v>PFS5452-48GT4XF-400</v>
          </cell>
          <cell r="D229" t="str">
            <v>1.0.01.20.10542</v>
          </cell>
          <cell r="E229" t="str">
            <v>Switch aggregazione L2 48 porte Gigabit</v>
          </cell>
          <cell r="F229">
            <v>2453</v>
          </cell>
        </row>
        <row r="230">
          <cell r="C230" t="str">
            <v>PFS5924-24X</v>
          </cell>
          <cell r="D230" t="str">
            <v>1.0.01.20.10143</v>
          </cell>
          <cell r="E230" t="str">
            <v>Switch 16 porte SFP + 8 Combo</v>
          </cell>
          <cell r="F230">
            <v>1464</v>
          </cell>
        </row>
        <row r="231">
          <cell r="C231" t="str">
            <v>PFS5936-24GF8GT4XF</v>
          </cell>
          <cell r="D231" t="str">
            <v>1.0.01.20.10462</v>
          </cell>
          <cell r="E231" t="str">
            <v>Switch aggregazione L2 24+8+4 porte</v>
          </cell>
          <cell r="F231">
            <v>1367</v>
          </cell>
        </row>
        <row r="232">
          <cell r="C232" t="str">
            <v>PFS6428-24T</v>
          </cell>
          <cell r="D232" t="str">
            <v>6939554912931</v>
          </cell>
          <cell r="E232" t="str">
            <v>Switch 24*Giga + 4*10G SFP+</v>
          </cell>
          <cell r="F232">
            <v>2209</v>
          </cell>
        </row>
        <row r="233">
          <cell r="C233" t="str">
            <v>PFT1300</v>
          </cell>
          <cell r="D233" t="str">
            <v>1.0.01.20.10111</v>
          </cell>
          <cell r="E233" t="str">
            <v>PoE extender passivo fino a 60W</v>
          </cell>
          <cell r="F233">
            <v>45</v>
          </cell>
        </row>
        <row r="234">
          <cell r="C234" t="str">
            <v>PFT2100</v>
          </cell>
          <cell r="D234" t="str">
            <v>1.0.01.20.10090</v>
          </cell>
          <cell r="E234" t="str">
            <v>Convertitore video HDMI - HDCVI</v>
          </cell>
          <cell r="F234">
            <v>180</v>
          </cell>
        </row>
        <row r="235">
          <cell r="C235" t="str">
            <v>PFT2690</v>
          </cell>
          <cell r="D235" t="str">
            <v>PFT2690</v>
          </cell>
          <cell r="E235" t="str">
            <v>Distributore video HD-CVI 16 in / 32 Out</v>
          </cell>
          <cell r="F235">
            <v>438</v>
          </cell>
        </row>
        <row r="236">
          <cell r="C236" t="str">
            <v>PFT3900</v>
          </cell>
          <cell r="D236" t="str">
            <v>1.0.01.20.10063</v>
          </cell>
          <cell r="E236" t="str">
            <v>Convertitore SFP MM 155Mbps / 850nm, portata 2Km</v>
          </cell>
          <cell r="F236">
            <v>60</v>
          </cell>
        </row>
        <row r="237">
          <cell r="C237" t="str">
            <v>PFT3910</v>
          </cell>
          <cell r="D237" t="str">
            <v>PFT3910</v>
          </cell>
          <cell r="E237" t="str">
            <v>Convertitore Tx SFP SM 155Mbps, 1310/1550nm, 20Km</v>
          </cell>
          <cell r="F237">
            <v>60</v>
          </cell>
        </row>
        <row r="238">
          <cell r="C238" t="str">
            <v>PFT3920</v>
          </cell>
          <cell r="D238" t="str">
            <v>PFT3920</v>
          </cell>
          <cell r="E238" t="str">
            <v>Convertitore Rx SFP SM 155Mbps, 1550/1310nm, 20Km</v>
          </cell>
          <cell r="F238">
            <v>64</v>
          </cell>
        </row>
        <row r="239">
          <cell r="C239" t="str">
            <v>PFT3950</v>
          </cell>
          <cell r="D239" t="str">
            <v>1.0.01.20.10070</v>
          </cell>
          <cell r="E239" t="str">
            <v>Convertitore SFP MM 1.25Gbps / 850nm, portata 500m</v>
          </cell>
          <cell r="F239">
            <v>64</v>
          </cell>
        </row>
        <row r="240">
          <cell r="C240" t="str">
            <v>PFT3960</v>
          </cell>
          <cell r="D240" t="str">
            <v>1.0.01.20.10066</v>
          </cell>
          <cell r="E240" t="str">
            <v>Convertitore Tx SFP SM 1.25Gbps, 1310/1550nm, 20Km</v>
          </cell>
          <cell r="F240">
            <v>68</v>
          </cell>
        </row>
        <row r="241">
          <cell r="C241" t="str">
            <v>PFT3970</v>
          </cell>
          <cell r="D241" t="str">
            <v>1.0.01.20.10068</v>
          </cell>
          <cell r="E241" t="str">
            <v>Convertitore Rx SFP SM 1.25Gbps, 1550/1310nm, 20Km</v>
          </cell>
          <cell r="F241">
            <v>100</v>
          </cell>
        </row>
        <row r="242">
          <cell r="C242" t="str">
            <v>PFTOTSFP-1270R-20-SMF</v>
          </cell>
          <cell r="D242" t="str">
            <v>1.0.01.20.10231</v>
          </cell>
          <cell r="E242" t="str">
            <v>SFP+TX-1330/RX-1270nm-Single fiber bi-dir 10G-20Km</v>
          </cell>
          <cell r="F242">
            <v>382</v>
          </cell>
        </row>
        <row r="243">
          <cell r="C243" t="str">
            <v>PFTOTSFP-1270T-20-SMF</v>
          </cell>
          <cell r="D243" t="str">
            <v>PFTOTSFP-1270T-20-SMF</v>
          </cell>
          <cell r="E243" t="str">
            <v>SFP+TX-1270/RX-1330nm-Single fiber bi-dir 10G-20Km</v>
          </cell>
          <cell r="F243">
            <v>382</v>
          </cell>
        </row>
        <row r="244">
          <cell r="C244" t="str">
            <v>PFTOTSFP-850-MMF</v>
          </cell>
          <cell r="D244" t="str">
            <v>1.0.01.20.10229</v>
          </cell>
          <cell r="E244" t="str">
            <v>SFP+-850nm-Double fiber -10G-300m</v>
          </cell>
          <cell r="F244">
            <v>194</v>
          </cell>
        </row>
        <row r="245">
          <cell r="C245" t="str">
            <v>PFWB2-30N</v>
          </cell>
          <cell r="D245" t="str">
            <v>1.0.01.21.10187</v>
          </cell>
          <cell r="E245" t="str">
            <v>Ponte radio Wi-Fi esterno 2.4 GHz</v>
          </cell>
          <cell r="F245">
            <v>190</v>
          </cell>
        </row>
        <row r="246">
          <cell r="C246" t="str">
            <v>PFWB2-60N</v>
          </cell>
          <cell r="D246" t="str">
            <v>1.0.01.21.10186</v>
          </cell>
          <cell r="E246" t="str">
            <v>Ponte radio Wi-Fi esterno 2.4 GHz</v>
          </cell>
          <cell r="F246">
            <v>149</v>
          </cell>
        </row>
        <row r="247">
          <cell r="C247" t="str">
            <v>PFWB2-90N</v>
          </cell>
          <cell r="D247" t="str">
            <v>1.0.01.21.10185</v>
          </cell>
          <cell r="E247" t="str">
            <v>Ponte radio Wi-Fi esterno 2.4 GHz</v>
          </cell>
          <cell r="F247">
            <v>362</v>
          </cell>
        </row>
        <row r="248">
          <cell r="C248" t="str">
            <v>PFWB5-10AC</v>
          </cell>
          <cell r="D248" t="str">
            <v>1.0.01.21.10193</v>
          </cell>
          <cell r="E248" t="str">
            <v>Ponte radio Wi-Fi esterno 5 GHz</v>
          </cell>
          <cell r="F248">
            <v>317</v>
          </cell>
        </row>
        <row r="249">
          <cell r="C249" t="str">
            <v>PFWB5-10N</v>
          </cell>
          <cell r="D249" t="str">
            <v>1.0.01.21.10181</v>
          </cell>
          <cell r="E249" t="str">
            <v>Ponte radio Wi-Fi esterno 5 GHz</v>
          </cell>
          <cell r="F249">
            <v>184</v>
          </cell>
        </row>
        <row r="250">
          <cell r="C250" t="str">
            <v>PFWB5-30AC</v>
          </cell>
          <cell r="D250" t="str">
            <v>1.0.01.21.10192</v>
          </cell>
          <cell r="E250" t="str">
            <v>Ponte radio Wi-Fi esterno 5 GHz</v>
          </cell>
          <cell r="F250">
            <v>247</v>
          </cell>
        </row>
        <row r="251">
          <cell r="C251" t="str">
            <v>PFWB5-30N</v>
          </cell>
          <cell r="D251" t="str">
            <v>1.0.01.21.10180</v>
          </cell>
          <cell r="E251" t="str">
            <v>Ponte radio Wi-Fi esterno 5 GHz</v>
          </cell>
          <cell r="F251">
            <v>137</v>
          </cell>
        </row>
        <row r="252">
          <cell r="C252" t="str">
            <v>PFWB5-90AC</v>
          </cell>
          <cell r="D252" t="str">
            <v>1.0.01.21.10191</v>
          </cell>
          <cell r="E252" t="str">
            <v>Ponte radio Wi-Fi esterno 5 GHz</v>
          </cell>
          <cell r="F252">
            <v>362</v>
          </cell>
        </row>
        <row r="253">
          <cell r="C253" t="str">
            <v>PFWB5-90N</v>
          </cell>
          <cell r="D253" t="str">
            <v>1.0.01.21.10179</v>
          </cell>
          <cell r="E253" t="str">
            <v>Ponte radio Wi-Fi esterno 5 GHz</v>
          </cell>
          <cell r="F253">
            <v>317</v>
          </cell>
        </row>
        <row r="254">
          <cell r="C254" t="str">
            <v>PLZ20C0-D</v>
          </cell>
          <cell r="D254" t="str">
            <v>1.0.01.16.10018</v>
          </cell>
          <cell r="E254" t="str">
            <v>Ottica variabile fino a 12Mp da 3.7~16 IRIS DC</v>
          </cell>
          <cell r="F254">
            <v>282</v>
          </cell>
        </row>
        <row r="255">
          <cell r="C255" t="str">
            <v>PLZ20C0-L</v>
          </cell>
          <cell r="D255" t="str">
            <v>1.2.01.07.10132</v>
          </cell>
          <cell r="E255" t="str">
            <v>12 MegaPixel 1/1.7" 7-34mm Large Aperture Lens</v>
          </cell>
          <cell r="F255">
            <v>843</v>
          </cell>
        </row>
        <row r="256">
          <cell r="C256" t="str">
            <v>PLZ20C0-P</v>
          </cell>
          <cell r="D256" t="str">
            <v>1.0.01.16.10031</v>
          </cell>
          <cell r="E256" t="str">
            <v>Ottica variabile fino a 12Mp da 3.7~16 IRIS P</v>
          </cell>
          <cell r="F256">
            <v>305</v>
          </cell>
        </row>
        <row r="257">
          <cell r="C257" t="str">
            <v>PLZ21C0-D</v>
          </cell>
          <cell r="D257" t="str">
            <v>1.0.01.16.10021</v>
          </cell>
          <cell r="E257" t="str">
            <v>Ottica varifocal 10.5~42 mm 12Mp</v>
          </cell>
          <cell r="F257">
            <v>309</v>
          </cell>
        </row>
        <row r="258">
          <cell r="C258" t="str">
            <v>PLZ21C0-P</v>
          </cell>
          <cell r="D258" t="str">
            <v>1.0.01.16.10034</v>
          </cell>
          <cell r="E258" t="str">
            <v>Ottica variabile fino a 12Mp da 10.5~42 IRIS P</v>
          </cell>
          <cell r="F258">
            <v>331</v>
          </cell>
        </row>
        <row r="259">
          <cell r="C259" t="str">
            <v>POE-OUT</v>
          </cell>
          <cell r="D259" t="str">
            <v>1.5.10.06.02923</v>
          </cell>
          <cell r="E259" t="str">
            <v>Splitter PoE</v>
          </cell>
          <cell r="F259">
            <v>18</v>
          </cell>
        </row>
        <row r="260">
          <cell r="C260" t="str">
            <v>PR-RCK38C</v>
          </cell>
          <cell r="D260" t="str">
            <v>1.5.10.06.00887</v>
          </cell>
          <cell r="E260" t="str">
            <v>Mobile rack 19" chiuso, 38 unità a pavimento</v>
          </cell>
          <cell r="F260">
            <v>1040</v>
          </cell>
        </row>
        <row r="261">
          <cell r="C261" t="str">
            <v>PR-RCK47A</v>
          </cell>
          <cell r="D261" t="str">
            <v>1.5.10.06.00892</v>
          </cell>
          <cell r="E261" t="str">
            <v>Mobile rack 19" 47 unità a pavimento</v>
          </cell>
          <cell r="F261">
            <v>1332</v>
          </cell>
        </row>
        <row r="262">
          <cell r="C262" t="str">
            <v>PR-RCK47X</v>
          </cell>
          <cell r="D262" t="str">
            <v>1.5.10.06.00894</v>
          </cell>
          <cell r="E262" t="str">
            <v>Mobile rack 19" chiuso, 47 unità a pavimento</v>
          </cell>
          <cell r="F262">
            <v>1513</v>
          </cell>
        </row>
        <row r="263">
          <cell r="C263" t="str">
            <v>PR-RCK-CF2</v>
          </cell>
          <cell r="D263" t="str">
            <v>1.5.10.06.02468</v>
          </cell>
          <cell r="E263" t="str">
            <v>Cassetto 2U profondo 400</v>
          </cell>
          <cell r="F263">
            <v>112</v>
          </cell>
        </row>
        <row r="264">
          <cell r="C264" t="str">
            <v>PR-RCK-CF3</v>
          </cell>
          <cell r="D264" t="str">
            <v>1.5.10.06.00962</v>
          </cell>
          <cell r="E264" t="str">
            <v>Cassetto 3U profondo 400</v>
          </cell>
          <cell r="F264">
            <v>245</v>
          </cell>
        </row>
        <row r="265">
          <cell r="C265" t="str">
            <v>PR-RCK-SUP</v>
          </cell>
          <cell r="D265" t="str">
            <v>1.5.10.06.00977</v>
          </cell>
          <cell r="E265" t="str">
            <v>2 supporti per Rack</v>
          </cell>
          <cell r="F265">
            <v>10</v>
          </cell>
        </row>
        <row r="266">
          <cell r="C266" t="str">
            <v>PR-RCK-VB</v>
          </cell>
          <cell r="D266" t="str">
            <v>1.5.10.06.00978</v>
          </cell>
          <cell r="E266" t="str">
            <v>Viti per pannelli RACK</v>
          </cell>
          <cell r="F266">
            <v>0.43</v>
          </cell>
        </row>
        <row r="267">
          <cell r="C267" t="str">
            <v>RL-48V120W1AAD</v>
          </cell>
          <cell r="D267" t="str">
            <v>1.1.03.70.10177</v>
          </cell>
          <cell r="E267" t="str">
            <v>DIN Rail Power Supply 48V/2.5A - 120W</v>
          </cell>
          <cell r="F267">
            <v>119</v>
          </cell>
        </row>
        <row r="268">
          <cell r="C268" t="str">
            <v>S5500-24GF4XF</v>
          </cell>
          <cell r="D268" t="str">
            <v>1.2.01.28.10045</v>
          </cell>
          <cell r="E268" t="str">
            <v>Switch 24*10/100/1000 + 4*10G BASE-X SFP+</v>
          </cell>
          <cell r="F268">
            <v>3141</v>
          </cell>
        </row>
        <row r="269">
          <cell r="C269" t="str">
            <v>S5500-24GF4XF-E</v>
          </cell>
          <cell r="D269" t="str">
            <v>1.0.01.20.10524</v>
          </cell>
          <cell r="E269" t="str">
            <v>Switch aggregazione L2+</v>
          </cell>
          <cell r="F269">
            <v>2692</v>
          </cell>
        </row>
        <row r="270">
          <cell r="C270" t="str">
            <v>S5500-48GT4GF</v>
          </cell>
          <cell r="D270" t="str">
            <v>1.2.01.28.10154</v>
          </cell>
          <cell r="E270" t="str">
            <v>Switch 48*10/100/1000 + 4*1000 SFP</v>
          </cell>
          <cell r="F270">
            <v>2252</v>
          </cell>
        </row>
        <row r="271">
          <cell r="C271" t="str">
            <v>S5500-48GT4XF</v>
          </cell>
          <cell r="D271" t="str">
            <v>S5500-48GT4XF</v>
          </cell>
          <cell r="E271" t="str">
            <v>Switch 48*10/100/1000 + 4*10G SFP+</v>
          </cell>
          <cell r="F271">
            <v>3120</v>
          </cell>
        </row>
        <row r="272">
          <cell r="C272" t="str">
            <v>S5500-48GT4XF-E</v>
          </cell>
          <cell r="D272" t="str">
            <v>1.0.01.20.10525</v>
          </cell>
          <cell r="E272" t="str">
            <v>Switch aggregazione L2+</v>
          </cell>
          <cell r="F272">
            <v>3099</v>
          </cell>
        </row>
        <row r="273">
          <cell r="C273" t="str">
            <v>S5600-48GT4XF</v>
          </cell>
          <cell r="D273" t="str">
            <v>1.0.01.20.10526</v>
          </cell>
          <cell r="E273" t="str">
            <v>Switch aggregazione L3</v>
          </cell>
          <cell r="F273">
            <v>4457</v>
          </cell>
        </row>
        <row r="274">
          <cell r="C274" t="str">
            <v>S6500-48XF2QF</v>
          </cell>
          <cell r="D274" t="str">
            <v>1.0.01.20.10527</v>
          </cell>
          <cell r="E274" t="str">
            <v>Switch aggregazione L3</v>
          </cell>
          <cell r="F274">
            <v>11410</v>
          </cell>
        </row>
        <row r="275">
          <cell r="C275" t="str">
            <v>S7602</v>
          </cell>
          <cell r="D275" t="str">
            <v>1.2.01.28.10051</v>
          </cell>
          <cell r="E275" t="str">
            <v>High-end Multiservice Routing Switches</v>
          </cell>
          <cell r="F275">
            <v>6746</v>
          </cell>
        </row>
        <row r="276">
          <cell r="C276" t="str">
            <v>S7602-MPU</v>
          </cell>
          <cell r="D276" t="str">
            <v>1.2.01.28.10053</v>
          </cell>
          <cell r="E276" t="str">
            <v>Master control module for S7602</v>
          </cell>
          <cell r="F276">
            <v>2619</v>
          </cell>
        </row>
        <row r="277">
          <cell r="C277" t="str">
            <v>S7602-PWR300</v>
          </cell>
          <cell r="D277" t="str">
            <v>1.2.01.28.10055</v>
          </cell>
          <cell r="E277" t="str">
            <v>Power module for S7602</v>
          </cell>
          <cell r="F277">
            <v>1112</v>
          </cell>
        </row>
        <row r="278">
          <cell r="C278" t="str">
            <v>S7603</v>
          </cell>
          <cell r="D278" t="str">
            <v>1.0.01.20.10523</v>
          </cell>
          <cell r="E278" t="str">
            <v>Routing Switch Multiservice High-end</v>
          </cell>
          <cell r="F278">
            <v>6873</v>
          </cell>
        </row>
        <row r="279">
          <cell r="C279" t="str">
            <v>S7606</v>
          </cell>
          <cell r="D279" t="str">
            <v>1.2.01.28.10050</v>
          </cell>
          <cell r="E279" t="str">
            <v>High-end Multiservice Routing Switches</v>
          </cell>
          <cell r="F279">
            <v>10974</v>
          </cell>
        </row>
        <row r="280">
          <cell r="C280" t="str">
            <v>S7606-MPU</v>
          </cell>
          <cell r="D280" t="str">
            <v>S7606-MPU</v>
          </cell>
          <cell r="E280" t="str">
            <v>Master control module for S7606</v>
          </cell>
          <cell r="F280">
            <v>5278</v>
          </cell>
        </row>
        <row r="281">
          <cell r="C281" t="str">
            <v>S7606-PWR650</v>
          </cell>
          <cell r="D281" t="str">
            <v>S7606-PWR650</v>
          </cell>
          <cell r="E281" t="str">
            <v>Power module for S7606</v>
          </cell>
          <cell r="F281">
            <v>1330</v>
          </cell>
        </row>
        <row r="282">
          <cell r="C282" t="str">
            <v>S76-24GF4XFSA</v>
          </cell>
          <cell r="D282" t="str">
            <v>1.2.01.28.10057</v>
          </cell>
          <cell r="E282" t="str">
            <v>Switch 24*1000 SFP(SFP,LC) + 4*10000 SFP+(SFP+,LC)</v>
          </cell>
          <cell r="F282">
            <v>4850</v>
          </cell>
        </row>
        <row r="283">
          <cell r="C283" t="str">
            <v>S76-24GT20GF4XFSC</v>
          </cell>
          <cell r="D283" t="str">
            <v>S76-24GT20GF4XFSC</v>
          </cell>
          <cell r="E283" t="str">
            <v>Switch 24*Giga RJ45 + 20*1000 SFP + 4*10000 SFP+</v>
          </cell>
          <cell r="F283">
            <v>7890</v>
          </cell>
        </row>
        <row r="284">
          <cell r="C284" t="str">
            <v>S76-24GT4XFSC</v>
          </cell>
          <cell r="D284" t="str">
            <v>1.2.01.28.10056</v>
          </cell>
          <cell r="E284" t="str">
            <v>Switch 24*10/100/1000 RJ45 + 4*10000 SFP+(SFP+,LC)</v>
          </cell>
          <cell r="F284">
            <v>5715</v>
          </cell>
        </row>
        <row r="285">
          <cell r="C285" t="str">
            <v>S76-48GFSA</v>
          </cell>
          <cell r="D285" t="str">
            <v>S76-48GFSA</v>
          </cell>
          <cell r="E285" t="str">
            <v>Switch 48*1000 SFP (SFP, LC)</v>
          </cell>
          <cell r="F285">
            <v>4850</v>
          </cell>
        </row>
        <row r="286">
          <cell r="C286" t="str">
            <v>S76-48GTSA</v>
          </cell>
          <cell r="D286" t="str">
            <v>1.2.01.28.10058</v>
          </cell>
          <cell r="E286" t="str">
            <v>Switch 48*10/100/1000 RJ45</v>
          </cell>
          <cell r="F286">
            <v>5715</v>
          </cell>
        </row>
        <row r="287">
          <cell r="C287" t="str">
            <v>S8610</v>
          </cell>
          <cell r="D287" t="str">
            <v>1.0.01.20.10496</v>
          </cell>
          <cell r="E287" t="str">
            <v>High-end Multiservice Routing Switches</v>
          </cell>
          <cell r="F287">
            <v>16421</v>
          </cell>
        </row>
        <row r="288">
          <cell r="C288" t="str">
            <v>SP001P</v>
          </cell>
          <cell r="D288" t="str">
            <v>1.5.10.06.01789</v>
          </cell>
          <cell r="E288" t="str">
            <v>Filtro alimentazione per bassa tensione</v>
          </cell>
          <cell r="F288">
            <v>37</v>
          </cell>
        </row>
        <row r="289">
          <cell r="C289" t="str">
            <v>SP001PAC</v>
          </cell>
          <cell r="D289" t="str">
            <v>SP001P-AC</v>
          </cell>
          <cell r="E289" t="str">
            <v>Filtro alimentazione AC 220</v>
          </cell>
          <cell r="F289">
            <v>51</v>
          </cell>
        </row>
        <row r="290">
          <cell r="C290" t="str">
            <v>SP006PH</v>
          </cell>
          <cell r="D290" t="str">
            <v>1.5.10.06.00373</v>
          </cell>
          <cell r="E290" t="str">
            <v>Filtro di protezione PoE</v>
          </cell>
          <cell r="F290">
            <v>92</v>
          </cell>
        </row>
        <row r="291">
          <cell r="C291" t="str">
            <v>SP008</v>
          </cell>
          <cell r="D291" t="str">
            <v>1.5.10.06.00375</v>
          </cell>
          <cell r="E291" t="str">
            <v>Filtro video HDMI</v>
          </cell>
          <cell r="F291">
            <v>68</v>
          </cell>
        </row>
        <row r="292">
          <cell r="C292" t="str">
            <v>SP009</v>
          </cell>
          <cell r="D292" t="str">
            <v>1.5.10.06.00376</v>
          </cell>
          <cell r="E292" t="str">
            <v>Filtro video HDCVI/TVI/AHD</v>
          </cell>
          <cell r="F292">
            <v>33</v>
          </cell>
        </row>
        <row r="293">
          <cell r="C293" t="str">
            <v>SWC1P25</v>
          </cell>
          <cell r="D293" t="str">
            <v>1.5.10.06.02212</v>
          </cell>
          <cell r="E293" t="str">
            <v>Switch 1 porta con PoE 15W</v>
          </cell>
          <cell r="F293">
            <v>36</v>
          </cell>
        </row>
        <row r="294">
          <cell r="C294" t="str">
            <v>SWP1220E</v>
          </cell>
          <cell r="D294" t="str">
            <v>1.5.10.06.02215</v>
          </cell>
          <cell r="E294" t="str">
            <v>Alimentatore 12Vdc 2A</v>
          </cell>
          <cell r="F294">
            <v>13</v>
          </cell>
        </row>
        <row r="295">
          <cell r="C295" t="str">
            <v>SWP12250E</v>
          </cell>
          <cell r="D295" t="str">
            <v>1.5.10.06.02216</v>
          </cell>
          <cell r="E295" t="str">
            <v>Alimentatore 12Vdc 25A</v>
          </cell>
          <cell r="F295">
            <v>164</v>
          </cell>
        </row>
        <row r="296">
          <cell r="C296" t="str">
            <v>SWP1230</v>
          </cell>
          <cell r="D296" t="str">
            <v>1.0.99.19.10011</v>
          </cell>
          <cell r="E296" t="str">
            <v>Alimentatore 12Vdc 3A</v>
          </cell>
          <cell r="F296">
            <v>23</v>
          </cell>
        </row>
        <row r="297">
          <cell r="C297" t="str">
            <v>SWP1240P</v>
          </cell>
          <cell r="D297" t="str">
            <v>1.5.10.06.01128</v>
          </cell>
          <cell r="E297" t="str">
            <v>Alimentatore 12Vdc 4A da assemblaggio</v>
          </cell>
          <cell r="F297">
            <v>20</v>
          </cell>
        </row>
        <row r="298">
          <cell r="C298" t="str">
            <v>SWP1250</v>
          </cell>
          <cell r="D298" t="str">
            <v>1.1.03.71.10402</v>
          </cell>
          <cell r="E298" t="str">
            <v>Alimentatore 12V 5A femmina</v>
          </cell>
          <cell r="F298">
            <v>30</v>
          </cell>
        </row>
        <row r="299">
          <cell r="C299" t="str">
            <v>SWP1250P</v>
          </cell>
          <cell r="D299" t="str">
            <v>1.5.10.06.01130</v>
          </cell>
          <cell r="E299" t="str">
            <v>Alimentatore 12Vdc 5A da assemblaggio</v>
          </cell>
          <cell r="F299">
            <v>25</v>
          </cell>
        </row>
        <row r="300">
          <cell r="C300" t="str">
            <v>SWP1280P</v>
          </cell>
          <cell r="D300" t="str">
            <v>1.5.10.06.01131</v>
          </cell>
          <cell r="E300" t="str">
            <v>Alimentatore 12Vdc 8A da assemblaggio</v>
          </cell>
          <cell r="F300">
            <v>32</v>
          </cell>
        </row>
        <row r="301">
          <cell r="C301" t="str">
            <v>SWP2430</v>
          </cell>
          <cell r="D301" t="str">
            <v>1.1.03.81.14764</v>
          </cell>
          <cell r="E301" t="str">
            <v>Alimentatore 24V 3A femmina</v>
          </cell>
          <cell r="F301">
            <v>41</v>
          </cell>
        </row>
        <row r="302">
          <cell r="C302" t="str">
            <v>SWPB12-10A1</v>
          </cell>
          <cell r="D302" t="str">
            <v>1.5.10.06.02273</v>
          </cell>
          <cell r="E302" t="str">
            <v>Alimentatore 12Vdc 10A - 1 uscita</v>
          </cell>
          <cell r="F302">
            <v>295</v>
          </cell>
        </row>
        <row r="303">
          <cell r="C303" t="str">
            <v>SWPB12-4A1</v>
          </cell>
          <cell r="D303" t="str">
            <v>1.5.10.06.02274</v>
          </cell>
          <cell r="E303" t="str">
            <v>Alimentatore 12Vdc 4A - 1 uscita</v>
          </cell>
          <cell r="F303">
            <v>133</v>
          </cell>
        </row>
        <row r="304">
          <cell r="C304" t="str">
            <v>TAM01GT01GT-75</v>
          </cell>
          <cell r="D304" t="str">
            <v>1.0.01.20.10386</v>
          </cell>
          <cell r="E304" t="str">
            <v>Midspan PoE 75 W</v>
          </cell>
          <cell r="F304">
            <v>115</v>
          </cell>
        </row>
        <row r="305">
          <cell r="C305" t="str">
            <v>TAM1GT1GT-30</v>
          </cell>
          <cell r="D305" t="str">
            <v>1.0.01.20.10291</v>
          </cell>
          <cell r="E305" t="str">
            <v>Midspan PoE fino a 30W</v>
          </cell>
          <cell r="F305">
            <v>60</v>
          </cell>
        </row>
        <row r="306">
          <cell r="C306" t="str">
            <v>TS-400-248B</v>
          </cell>
          <cell r="D306" t="str">
            <v>TS-400-248B</v>
          </cell>
          <cell r="E306" t="str">
            <v>Inverter sistemi energia solare</v>
          </cell>
          <cell r="F306">
            <v>422</v>
          </cell>
        </row>
        <row r="307">
          <cell r="C307" t="str">
            <v>TTA111HDR</v>
          </cell>
          <cell r="D307" t="str">
            <v>1.5.10.06.00475</v>
          </cell>
          <cell r="E307" t="str">
            <v>HD-TVI/HDCVI/AHD UTP Active Receiver</v>
          </cell>
          <cell r="F307">
            <v>117</v>
          </cell>
        </row>
        <row r="308">
          <cell r="C308" t="str">
            <v>TTA111HDT</v>
          </cell>
          <cell r="D308" t="str">
            <v>1.5.10.06.00476</v>
          </cell>
          <cell r="E308" t="str">
            <v>HD-TVI/HDCVI/AHD UTP Active Receiver</v>
          </cell>
          <cell r="F308">
            <v>108</v>
          </cell>
        </row>
        <row r="309">
          <cell r="C309" t="str">
            <v>UE01</v>
          </cell>
          <cell r="D309" t="str">
            <v>1.5.10.06.00498</v>
          </cell>
          <cell r="E309" t="str">
            <v>Kit convertitore mouse USB su doppino</v>
          </cell>
          <cell r="F309">
            <v>135</v>
          </cell>
        </row>
        <row r="310">
          <cell r="C310" t="str">
            <v>UROUT4G</v>
          </cell>
          <cell r="D310" t="str">
            <v>UROUT4G</v>
          </cell>
          <cell r="E310" t="str">
            <v>Router USB 4G</v>
          </cell>
          <cell r="F310">
            <v>179</v>
          </cell>
        </row>
        <row r="311">
          <cell r="C311" t="str">
            <v>VC01</v>
          </cell>
          <cell r="D311" t="str">
            <v>1.5.10.06.00573</v>
          </cell>
          <cell r="E311" t="str">
            <v>VGA - BNC converter (1024 x 768)</v>
          </cell>
          <cell r="F311">
            <v>131</v>
          </cell>
        </row>
        <row r="312">
          <cell r="C312" t="str">
            <v>VE01</v>
          </cell>
          <cell r="D312" t="str">
            <v>1.5.10.06.00574</v>
          </cell>
          <cell r="E312" t="str">
            <v>Convertitore attivo VGA</v>
          </cell>
          <cell r="F312">
            <v>354</v>
          </cell>
        </row>
        <row r="313">
          <cell r="C313" t="str">
            <v>VGA0102</v>
          </cell>
          <cell r="D313" t="str">
            <v>1.0.01.14.0039#0007</v>
          </cell>
          <cell r="E313" t="str">
            <v>Distributore video VGA 1x2</v>
          </cell>
          <cell r="F313">
            <v>194</v>
          </cell>
        </row>
        <row r="314">
          <cell r="C314" t="str">
            <v>VT-CARD-D</v>
          </cell>
          <cell r="D314"/>
          <cell r="E314" t="str">
            <v>Tessere RFID (EM card per lettori ID - 125Khz)</v>
          </cell>
          <cell r="F314">
            <v>5</v>
          </cell>
        </row>
        <row r="315">
          <cell r="C315" t="str">
            <v>VT-KEY-D</v>
          </cell>
          <cell r="D315"/>
          <cell r="E315" t="str">
            <v>Key card (EM card per lettori ID - 125Khz)</v>
          </cell>
          <cell r="F315">
            <v>5</v>
          </cell>
        </row>
        <row r="316">
          <cell r="C316" t="str">
            <v>VT-KEYL</v>
          </cell>
          <cell r="D316"/>
          <cell r="E316" t="str">
            <v>Key card con logo Dahua (Mifare 1 - 13,56MHz)</v>
          </cell>
          <cell r="F316">
            <v>5</v>
          </cell>
        </row>
        <row r="317">
          <cell r="C317" t="str">
            <v>WC115</v>
          </cell>
          <cell r="D317" t="str">
            <v>1.2.50.10.11586-000</v>
          </cell>
          <cell r="E317" t="str">
            <v>Prolunga connessione 15mt</v>
          </cell>
          <cell r="F317">
            <v>18</v>
          </cell>
        </row>
        <row r="318">
          <cell r="C318" t="str">
            <v>WC130</v>
          </cell>
          <cell r="D318" t="str">
            <v>1.5.10.06.02856</v>
          </cell>
          <cell r="E318" t="str">
            <v>Prolunga connessione 30mt</v>
          </cell>
          <cell r="F318">
            <v>31</v>
          </cell>
        </row>
        <row r="319">
          <cell r="C319" t="str">
            <v>WC146</v>
          </cell>
          <cell r="D319" t="str">
            <v>1.5.10.06.02281</v>
          </cell>
          <cell r="E319" t="str">
            <v>Prolunga connessione 46mt</v>
          </cell>
          <cell r="F319">
            <v>69</v>
          </cell>
        </row>
        <row r="320">
          <cell r="C320" t="str">
            <v>WC414</v>
          </cell>
          <cell r="D320" t="str">
            <v>1.5.10.06.00580</v>
          </cell>
          <cell r="E320" t="str">
            <v>Prolunga connessioni</v>
          </cell>
          <cell r="F320">
            <v>23</v>
          </cell>
        </row>
        <row r="321">
          <cell r="C321" t="str">
            <v>WM4700-O</v>
          </cell>
          <cell r="D321" t="str">
            <v>1.0.99.83.10043</v>
          </cell>
          <cell r="E321" t="str">
            <v>Router 4G Dahua</v>
          </cell>
          <cell r="F321">
            <v>448</v>
          </cell>
        </row>
        <row r="322">
          <cell r="C322" t="str">
            <v>HD-MSD128</v>
          </cell>
          <cell r="D322" t="str">
            <v>1.1.03.21.10265</v>
          </cell>
          <cell r="E322" t="str">
            <v>Scheda Micro SD 128GB</v>
          </cell>
          <cell r="F322">
            <v>54</v>
          </cell>
        </row>
        <row r="323">
          <cell r="C323" t="str">
            <v>HD-MSD16</v>
          </cell>
          <cell r="D323" t="str">
            <v>1.1.03.21.10262</v>
          </cell>
          <cell r="E323" t="str">
            <v>Scheda Micro SD 16GB</v>
          </cell>
          <cell r="F323">
            <v>12</v>
          </cell>
        </row>
        <row r="324">
          <cell r="C324" t="str">
            <v>HD-MSD32</v>
          </cell>
          <cell r="D324" t="str">
            <v>1.1.03.21.10263</v>
          </cell>
          <cell r="E324" t="str">
            <v>Scheda Micro SD 32GB</v>
          </cell>
          <cell r="F324">
            <v>16</v>
          </cell>
        </row>
        <row r="325">
          <cell r="C325" t="str">
            <v>HD-MSD64</v>
          </cell>
          <cell r="D325" t="str">
            <v>1.1.03.21.10264</v>
          </cell>
          <cell r="E325" t="str">
            <v>Scheda Micro SD 64GB</v>
          </cell>
          <cell r="F325">
            <v>28</v>
          </cell>
        </row>
        <row r="326">
          <cell r="C326" t="str">
            <v>HDV-052</v>
          </cell>
          <cell r="D326" t="str">
            <v>HDV-052</v>
          </cell>
          <cell r="E326" t="str">
            <v>Hard disk 500Gb SATA da 2.5"</v>
          </cell>
          <cell r="F326">
            <v>165</v>
          </cell>
        </row>
        <row r="327">
          <cell r="C327" t="str">
            <v>HDV-102</v>
          </cell>
          <cell r="D327" t="str">
            <v>1.2.02.18.10032</v>
          </cell>
          <cell r="E327" t="str">
            <v>Hard Disk SATA 1TB 2.5"</v>
          </cell>
          <cell r="F327">
            <v>186</v>
          </cell>
        </row>
        <row r="328">
          <cell r="C328" t="str">
            <v>HDV-103</v>
          </cell>
          <cell r="D328" t="str">
            <v>1.2.02.18.10124</v>
          </cell>
          <cell r="E328" t="str">
            <v>Hard Disk per TVCC SATA 1TB 3.5"</v>
          </cell>
          <cell r="F328">
            <v>159</v>
          </cell>
        </row>
        <row r="329">
          <cell r="C329" t="str">
            <v>HDV-202</v>
          </cell>
          <cell r="D329" t="str">
            <v>1.2.02.18.10187</v>
          </cell>
          <cell r="E329" t="str">
            <v>Hard Disk per TVCC SATA 2TB 2.5"</v>
          </cell>
          <cell r="F329">
            <v>280</v>
          </cell>
        </row>
        <row r="330">
          <cell r="C330" t="str">
            <v>HDV-203</v>
          </cell>
          <cell r="D330" t="str">
            <v>1.2.02.18.10125</v>
          </cell>
          <cell r="E330" t="str">
            <v>Hard Disk per TVCC SATA 2TB 3.5"</v>
          </cell>
          <cell r="F330">
            <v>224</v>
          </cell>
        </row>
        <row r="331">
          <cell r="C331" t="str">
            <v>HDV-203E</v>
          </cell>
          <cell r="D331" t="str">
            <v>1.2.23.02.10033</v>
          </cell>
          <cell r="E331" t="str">
            <v>Hard Disk 2TB 3.5" Enterprise</v>
          </cell>
          <cell r="F331">
            <v>455</v>
          </cell>
        </row>
        <row r="332">
          <cell r="C332" t="str">
            <v>HDV-403</v>
          </cell>
          <cell r="D332" t="str">
            <v>1.2.02.18.10127</v>
          </cell>
          <cell r="E332" t="str">
            <v>Hard Disk per TVCC SATA 4TB 3.5" per TVCC</v>
          </cell>
          <cell r="F332">
            <v>379</v>
          </cell>
        </row>
        <row r="333">
          <cell r="C333" t="str">
            <v>HDV-403E</v>
          </cell>
          <cell r="D333" t="str">
            <v>1.2.23.02.10030</v>
          </cell>
          <cell r="E333" t="str">
            <v>Hard Disk 4TB 3.5" Enterprise</v>
          </cell>
          <cell r="F333">
            <v>499</v>
          </cell>
        </row>
        <row r="334">
          <cell r="C334" t="str">
            <v>HDV-603</v>
          </cell>
          <cell r="D334" t="str">
            <v>1.2.23.02.10007</v>
          </cell>
          <cell r="E334" t="str">
            <v>Hard Disk per TVCC SATA 6TB 3.5" per TVCC</v>
          </cell>
          <cell r="F334">
            <v>594</v>
          </cell>
        </row>
        <row r="335">
          <cell r="C335" t="str">
            <v>HDV-603E</v>
          </cell>
          <cell r="D335" t="str">
            <v>1.2.23.02.10029</v>
          </cell>
          <cell r="E335" t="str">
            <v>Hard Disk 6TB 3.5" Enterprise</v>
          </cell>
          <cell r="F335">
            <v>612</v>
          </cell>
        </row>
        <row r="336">
          <cell r="C336" t="str">
            <v>HDV-803</v>
          </cell>
          <cell r="D336" t="str">
            <v>1.2.23.02.10023</v>
          </cell>
          <cell r="E336" t="str">
            <v>Hard Disk per TVCC SATA 8TB 3.5" per TVCC</v>
          </cell>
          <cell r="F336">
            <v>776</v>
          </cell>
        </row>
        <row r="337">
          <cell r="C337" t="str">
            <v>HDV-803E</v>
          </cell>
          <cell r="D337" t="str">
            <v>1.2.23.02.10028</v>
          </cell>
          <cell r="E337" t="str">
            <v>Hard Disk 8TB 3.5" Enterprise</v>
          </cell>
          <cell r="F337">
            <v>725</v>
          </cell>
        </row>
        <row r="338">
          <cell r="C338" t="str">
            <v>PFA100</v>
          </cell>
          <cell r="D338" t="str">
            <v>1.1.03.81.12102</v>
          </cell>
          <cell r="E338" t="str">
            <v>Attacco per dome HDB/HDBW3202</v>
          </cell>
          <cell r="F338">
            <v>21</v>
          </cell>
        </row>
        <row r="339">
          <cell r="C339" t="str">
            <v>PFA101</v>
          </cell>
          <cell r="D339" t="str">
            <v>1.1.02.08.11928</v>
          </cell>
          <cell r="E339" t="str">
            <v>Attacco per speed dome SD3282D-GN</v>
          </cell>
          <cell r="F339">
            <v>15</v>
          </cell>
        </row>
        <row r="340">
          <cell r="C340" t="str">
            <v>PFA102</v>
          </cell>
          <cell r="D340" t="str">
            <v>1.1.02.08.11929</v>
          </cell>
          <cell r="E340" t="str">
            <v>Attacco per speed dome SD4223-H</v>
          </cell>
          <cell r="F340">
            <v>16</v>
          </cell>
        </row>
        <row r="341">
          <cell r="C341" t="str">
            <v>PFA103</v>
          </cell>
          <cell r="D341" t="str">
            <v>1.1.02.08.11846</v>
          </cell>
          <cell r="E341" t="str">
            <v>Attacco per speed dome</v>
          </cell>
          <cell r="F341">
            <v>11</v>
          </cell>
        </row>
        <row r="342">
          <cell r="C342" t="str">
            <v>PFA105</v>
          </cell>
          <cell r="D342" t="str">
            <v>1.1.02.08.11817</v>
          </cell>
          <cell r="E342" t="str">
            <v>Adattatore per speed dome</v>
          </cell>
          <cell r="F342">
            <v>20</v>
          </cell>
        </row>
        <row r="343">
          <cell r="C343" t="str">
            <v>PFA106</v>
          </cell>
          <cell r="D343" t="str">
            <v>1.1.02.08.12225</v>
          </cell>
          <cell r="E343" t="str">
            <v>Adattatore per speed dome</v>
          </cell>
          <cell r="F343">
            <v>23</v>
          </cell>
        </row>
        <row r="344">
          <cell r="C344" t="str">
            <v>PFA107</v>
          </cell>
          <cell r="D344" t="str">
            <v>1.1.02.08.12256</v>
          </cell>
          <cell r="E344" t="str">
            <v>Adattatore per speed dome</v>
          </cell>
          <cell r="F344">
            <v>23</v>
          </cell>
        </row>
        <row r="345">
          <cell r="C345" t="str">
            <v>PFA108</v>
          </cell>
          <cell r="D345" t="str">
            <v>1.0.99.44.10064</v>
          </cell>
          <cell r="E345" t="str">
            <v>Adattatore per IPC-PDBW5831-B360-E4</v>
          </cell>
          <cell r="F345">
            <v>21</v>
          </cell>
        </row>
        <row r="346">
          <cell r="C346" t="str">
            <v>PFA109</v>
          </cell>
          <cell r="D346" t="str">
            <v>1.0.99.44.10187</v>
          </cell>
          <cell r="E346" t="str">
            <v>Mount Adapter</v>
          </cell>
          <cell r="F346">
            <v>22</v>
          </cell>
        </row>
        <row r="347">
          <cell r="C347" t="str">
            <v>PFA10C</v>
          </cell>
          <cell r="D347" t="str">
            <v>1.0.99.44.10185</v>
          </cell>
          <cell r="E347" t="str">
            <v>Mount Adapter</v>
          </cell>
          <cell r="F347">
            <v>35</v>
          </cell>
        </row>
        <row r="348">
          <cell r="C348" t="str">
            <v>PFA110</v>
          </cell>
          <cell r="D348" t="str">
            <v>PFA110</v>
          </cell>
          <cell r="E348" t="str">
            <v>Adattatore fissaggio per speed dome</v>
          </cell>
          <cell r="F348">
            <v>14</v>
          </cell>
        </row>
        <row r="349">
          <cell r="C349" t="str">
            <v>PFA111</v>
          </cell>
          <cell r="D349" t="str">
            <v>1.1.02.08.11679</v>
          </cell>
          <cell r="E349" t="str">
            <v>Adattatore fissaggio per speed dome</v>
          </cell>
          <cell r="F349">
            <v>15</v>
          </cell>
        </row>
        <row r="350">
          <cell r="C350" t="str">
            <v>PFA112</v>
          </cell>
          <cell r="D350" t="str">
            <v>1.1.02.08.11906</v>
          </cell>
          <cell r="E350" t="str">
            <v>Prolunga per staffa pendente</v>
          </cell>
          <cell r="F350">
            <v>22</v>
          </cell>
        </row>
        <row r="351">
          <cell r="C351" t="str">
            <v>PFA113</v>
          </cell>
          <cell r="D351" t="str">
            <v>1.1.02.08.11908</v>
          </cell>
          <cell r="E351" t="str">
            <v>Prolunga per staffa pendente</v>
          </cell>
          <cell r="F351">
            <v>42</v>
          </cell>
        </row>
        <row r="352">
          <cell r="C352" t="str">
            <v>PFA114</v>
          </cell>
          <cell r="D352" t="str">
            <v>1.1.02.08.11678</v>
          </cell>
          <cell r="E352" t="str">
            <v>Adattatore fissaggio per speed dome</v>
          </cell>
          <cell r="F352">
            <v>15</v>
          </cell>
        </row>
        <row r="353">
          <cell r="C353" t="str">
            <v>PFA116</v>
          </cell>
          <cell r="D353" t="str">
            <v>PFA116</v>
          </cell>
          <cell r="E353" t="str">
            <v>Adattatore fissaggio per speed dome</v>
          </cell>
          <cell r="F353">
            <v>14</v>
          </cell>
        </row>
        <row r="354">
          <cell r="C354" t="str">
            <v>PFA117</v>
          </cell>
          <cell r="D354" t="str">
            <v>PFA117</v>
          </cell>
          <cell r="E354" t="str">
            <v>Prolunga per staffa pendente</v>
          </cell>
          <cell r="F354">
            <v>40</v>
          </cell>
        </row>
        <row r="355">
          <cell r="C355" t="str">
            <v>PFA118</v>
          </cell>
          <cell r="D355" t="str">
            <v>1.1.02.08.12476</v>
          </cell>
          <cell r="E355" t="str">
            <v>Adattatore fissaggio</v>
          </cell>
          <cell r="F355">
            <v>40</v>
          </cell>
        </row>
        <row r="356">
          <cell r="C356" t="str">
            <v>PFA120</v>
          </cell>
          <cell r="D356" t="str">
            <v>1.2.41.04.0947</v>
          </cell>
          <cell r="E356" t="str">
            <v>Base di giunzione per staffa da muro DH-xxFB / PFB</v>
          </cell>
          <cell r="F356">
            <v>31</v>
          </cell>
        </row>
        <row r="357">
          <cell r="C357" t="str">
            <v>PFA120-SG</v>
          </cell>
          <cell r="D357" t="str">
            <v>1.2.41.04.0947-001</v>
          </cell>
          <cell r="E357" t="str">
            <v>Box di giunzione</v>
          </cell>
          <cell r="F357">
            <v>39</v>
          </cell>
        </row>
        <row r="358">
          <cell r="C358" t="str">
            <v>PFA121</v>
          </cell>
          <cell r="D358" t="str">
            <v>1.1.02.08.12367</v>
          </cell>
          <cell r="E358" t="str">
            <v>Scatola di giunzione stagna</v>
          </cell>
          <cell r="F358">
            <v>38</v>
          </cell>
        </row>
        <row r="359">
          <cell r="C359" t="str">
            <v>PFA122</v>
          </cell>
          <cell r="D359" t="str">
            <v>1.1.02.08.12369</v>
          </cell>
          <cell r="E359" t="str">
            <v>Scatola di giunzione stagna per VKD-x50 e x60 new</v>
          </cell>
          <cell r="F359">
            <v>38</v>
          </cell>
        </row>
        <row r="360">
          <cell r="C360" t="str">
            <v>PFA123</v>
          </cell>
          <cell r="D360" t="str">
            <v>1.1.02.08.12371</v>
          </cell>
          <cell r="E360" t="str">
            <v>Scatola di giunzione stagna per VKD-x70PT</v>
          </cell>
          <cell r="F360">
            <v>38</v>
          </cell>
        </row>
        <row r="361">
          <cell r="C361" t="str">
            <v>PFA124-B</v>
          </cell>
          <cell r="D361" t="str">
            <v>1.1.02.08.12360</v>
          </cell>
          <cell r="E361" t="str">
            <v>Box di giunzione stagno</v>
          </cell>
          <cell r="F361">
            <v>38</v>
          </cell>
        </row>
        <row r="362">
          <cell r="C362" t="str">
            <v>PFA12A</v>
          </cell>
          <cell r="D362" t="str">
            <v>1.0.99.42.10002</v>
          </cell>
          <cell r="E362" t="str">
            <v>Box di giunzione plastico</v>
          </cell>
          <cell r="F362">
            <v>7</v>
          </cell>
        </row>
        <row r="363">
          <cell r="C363" t="str">
            <v>PFA130-E</v>
          </cell>
          <cell r="D363" t="str">
            <v>1.1.02.08.12455</v>
          </cell>
          <cell r="E363" t="str">
            <v>Box di giunzione stagno</v>
          </cell>
          <cell r="F363">
            <v>27</v>
          </cell>
        </row>
        <row r="364">
          <cell r="C364" t="str">
            <v>PFA132-E</v>
          </cell>
          <cell r="D364" t="str">
            <v>1.0.99.44.10066</v>
          </cell>
          <cell r="E364" t="str">
            <v>Base di giunzione per fisheye</v>
          </cell>
          <cell r="F364">
            <v>48</v>
          </cell>
        </row>
        <row r="365">
          <cell r="C365" t="str">
            <v>PFA133-E</v>
          </cell>
          <cell r="D365" t="str">
            <v>1.0.99.44.10123</v>
          </cell>
          <cell r="E365" t="str">
            <v>Box di giunzione</v>
          </cell>
          <cell r="F365">
            <v>32</v>
          </cell>
        </row>
        <row r="366">
          <cell r="C366" t="str">
            <v>PFA134</v>
          </cell>
          <cell r="D366" t="str">
            <v>1.1.02.08.12014</v>
          </cell>
          <cell r="E366" t="str">
            <v>Scatola di giunzione stagna per serie R</v>
          </cell>
          <cell r="F366">
            <v>16</v>
          </cell>
        </row>
        <row r="367">
          <cell r="C367" t="str">
            <v>PFA135</v>
          </cell>
          <cell r="D367" t="str">
            <v>1.1.02.08.12016</v>
          </cell>
          <cell r="E367" t="str">
            <v>Scatola di giunzione stagna per VKD-x50V e serie R</v>
          </cell>
          <cell r="F367">
            <v>13</v>
          </cell>
        </row>
        <row r="368">
          <cell r="C368" t="str">
            <v>PFA136</v>
          </cell>
          <cell r="D368" t="str">
            <v>1.1.02.08.12196</v>
          </cell>
          <cell r="E368" t="str">
            <v>Base di giunzione per dome</v>
          </cell>
          <cell r="F368">
            <v>14</v>
          </cell>
        </row>
        <row r="369">
          <cell r="C369" t="str">
            <v>PFA137</v>
          </cell>
          <cell r="D369" t="str">
            <v>1.1.02.08.11828</v>
          </cell>
          <cell r="E369" t="str">
            <v>Base di giunzione per dome</v>
          </cell>
          <cell r="F369">
            <v>17</v>
          </cell>
        </row>
        <row r="370">
          <cell r="C370" t="str">
            <v>PFA138</v>
          </cell>
          <cell r="D370" t="str">
            <v>1.1.02.08.12307</v>
          </cell>
          <cell r="E370" t="str">
            <v>Base di giunzione per dome</v>
          </cell>
          <cell r="F370">
            <v>32</v>
          </cell>
        </row>
        <row r="371">
          <cell r="C371" t="str">
            <v>PFA139</v>
          </cell>
          <cell r="D371" t="str">
            <v>1.1.02.08.11349</v>
          </cell>
          <cell r="E371" t="str">
            <v>Base di giunzione per dome antivandalo</v>
          </cell>
          <cell r="F371">
            <v>15</v>
          </cell>
        </row>
        <row r="372">
          <cell r="C372" t="str">
            <v>PFA13A-E</v>
          </cell>
          <cell r="D372" t="str">
            <v>1.1.02.08.12600</v>
          </cell>
          <cell r="E372" t="str">
            <v>Box di giunzione</v>
          </cell>
          <cell r="F372">
            <v>15</v>
          </cell>
        </row>
        <row r="373">
          <cell r="C373" t="str">
            <v>PFA13C</v>
          </cell>
          <cell r="D373" t="str">
            <v>PFA13C</v>
          </cell>
          <cell r="E373" t="str">
            <v>Base di giunzione per dome antivandalo</v>
          </cell>
          <cell r="F373">
            <v>18</v>
          </cell>
        </row>
        <row r="374">
          <cell r="C374" t="str">
            <v>PFA13F</v>
          </cell>
          <cell r="D374" t="str">
            <v>1.0.99.44.10109</v>
          </cell>
          <cell r="E374" t="str">
            <v>Box di giunzione</v>
          </cell>
          <cell r="F374">
            <v>56</v>
          </cell>
        </row>
        <row r="375">
          <cell r="C375" t="str">
            <v>PFA13G</v>
          </cell>
          <cell r="D375" t="str">
            <v>1.0.99.44.10156</v>
          </cell>
          <cell r="E375" t="str">
            <v>Box di giunzione</v>
          </cell>
          <cell r="F375">
            <v>20</v>
          </cell>
        </row>
        <row r="376">
          <cell r="C376" t="str">
            <v>PFA140</v>
          </cell>
          <cell r="D376" t="str">
            <v>1.2.44.01.0152</v>
          </cell>
          <cell r="E376" t="str">
            <v>Base di giunzione stagna</v>
          </cell>
          <cell r="F376">
            <v>188</v>
          </cell>
        </row>
        <row r="377">
          <cell r="C377" t="str">
            <v>PFA140A</v>
          </cell>
          <cell r="D377" t="str">
            <v>1.1.02.08.12706</v>
          </cell>
          <cell r="E377" t="str">
            <v>Corrosion-proof Power Box</v>
          </cell>
          <cell r="F377">
            <v>230</v>
          </cell>
        </row>
        <row r="378">
          <cell r="C378" t="str">
            <v>PFA141</v>
          </cell>
          <cell r="D378" t="str">
            <v>1.2.44.01.0153</v>
          </cell>
          <cell r="E378" t="str">
            <v>Base di giunzione stagna</v>
          </cell>
          <cell r="F378">
            <v>178</v>
          </cell>
        </row>
        <row r="379">
          <cell r="C379" t="str">
            <v>PFA142</v>
          </cell>
          <cell r="D379" t="str">
            <v>1.0.99.44.10062</v>
          </cell>
          <cell r="E379" t="str">
            <v>Box sorveglianza IP66 IK10</v>
          </cell>
          <cell r="F379">
            <v>853</v>
          </cell>
        </row>
        <row r="380">
          <cell r="C380" t="str">
            <v>PFA143</v>
          </cell>
          <cell r="D380" t="str">
            <v>1.0.99.44.10168</v>
          </cell>
          <cell r="E380" t="str">
            <v>Box sorveglianza IP66 IK10</v>
          </cell>
          <cell r="F380">
            <v>853</v>
          </cell>
        </row>
        <row r="381">
          <cell r="C381" t="str">
            <v>PFA150</v>
          </cell>
          <cell r="D381" t="str">
            <v>1.1.02.08.11914</v>
          </cell>
          <cell r="E381" t="str">
            <v>Adattatore a palo per staffa PFB</v>
          </cell>
          <cell r="F381">
            <v>54</v>
          </cell>
        </row>
        <row r="382">
          <cell r="C382" t="str">
            <v>PFA150-SG</v>
          </cell>
          <cell r="D382" t="str">
            <v>1.1.02.08.11914-002</v>
          </cell>
          <cell r="E382" t="str">
            <v>Staffa da palo argento</v>
          </cell>
          <cell r="F382">
            <v>55</v>
          </cell>
        </row>
        <row r="383">
          <cell r="C383" t="str">
            <v>PFA151</v>
          </cell>
          <cell r="D383" t="str">
            <v>1.1.02.08.12461</v>
          </cell>
          <cell r="E383" t="str">
            <v>Adattatore ad angolo per staffa PFB</v>
          </cell>
          <cell r="F383">
            <v>65</v>
          </cell>
        </row>
        <row r="384">
          <cell r="C384" t="str">
            <v>PFA152-E</v>
          </cell>
          <cell r="D384" t="str">
            <v>1.1.02.08.12065</v>
          </cell>
          <cell r="E384" t="str">
            <v>Adattatore da palo 125x114</v>
          </cell>
          <cell r="F384">
            <v>24</v>
          </cell>
        </row>
        <row r="385">
          <cell r="C385" t="str">
            <v>PFA153</v>
          </cell>
          <cell r="D385" t="str">
            <v>1.0.99.44.10060</v>
          </cell>
          <cell r="E385" t="str">
            <v>Staffa da palo rinforzata</v>
          </cell>
          <cell r="F385">
            <v>342</v>
          </cell>
        </row>
        <row r="386">
          <cell r="C386" t="str">
            <v>PFA153A</v>
          </cell>
          <cell r="D386" t="str">
            <v>1.0.99.44.10068</v>
          </cell>
          <cell r="E386" t="str">
            <v>Staffa da palo rinforzata anticorrosione</v>
          </cell>
          <cell r="F386">
            <v>436</v>
          </cell>
        </row>
        <row r="387">
          <cell r="C387" t="str">
            <v>PFA153-SG</v>
          </cell>
          <cell r="D387" t="str">
            <v>1.0.99.44.10069-001</v>
          </cell>
          <cell r="E387" t="str">
            <v>Pole Mount Bracket</v>
          </cell>
          <cell r="F387">
            <v>314</v>
          </cell>
        </row>
        <row r="388">
          <cell r="C388" t="str">
            <v>PFA154</v>
          </cell>
          <cell r="D388" t="str">
            <v>1.0.99.41.10012</v>
          </cell>
          <cell r="E388" t="str">
            <v>Staffa da palo</v>
          </cell>
          <cell r="F388">
            <v>54</v>
          </cell>
        </row>
        <row r="389">
          <cell r="C389" t="str">
            <v>PFA162</v>
          </cell>
          <cell r="D389" t="str">
            <v>1.1.02.08.11889</v>
          </cell>
          <cell r="E389" t="str">
            <v>Adattatore per regolazione custodie su 3 assi</v>
          </cell>
          <cell r="F389">
            <v>29</v>
          </cell>
        </row>
        <row r="390">
          <cell r="C390" t="str">
            <v>PFA162-SG</v>
          </cell>
          <cell r="D390" t="str">
            <v>1.1.02.08.11889-002</v>
          </cell>
          <cell r="E390" t="str">
            <v>Housing Bracket</v>
          </cell>
          <cell r="F390">
            <v>33</v>
          </cell>
        </row>
        <row r="391">
          <cell r="C391" t="str">
            <v>PFA200G</v>
          </cell>
          <cell r="D391" t="str">
            <v>1.0.99.44.10099</v>
          </cell>
          <cell r="E391" t="str">
            <v>Adattatore gang box</v>
          </cell>
          <cell r="F391">
            <v>20</v>
          </cell>
        </row>
        <row r="392">
          <cell r="C392" t="str">
            <v>PFA200W</v>
          </cell>
          <cell r="D392" t="str">
            <v>1.1.02.08.12120</v>
          </cell>
          <cell r="E392" t="str">
            <v>Calotta anti-pioggia per dome</v>
          </cell>
          <cell r="F392">
            <v>22</v>
          </cell>
        </row>
        <row r="393">
          <cell r="C393" t="str">
            <v>PFA201W</v>
          </cell>
          <cell r="D393" t="str">
            <v>PFA201W</v>
          </cell>
          <cell r="E393" t="str">
            <v>Staffa per telecamere mobile</v>
          </cell>
          <cell r="F393">
            <v>40</v>
          </cell>
        </row>
        <row r="394">
          <cell r="C394" t="str">
            <v>PFA731</v>
          </cell>
          <cell r="D394" t="str">
            <v>1.1.02.08.13399</v>
          </cell>
          <cell r="E394" t="str">
            <v>Box di giunzione</v>
          </cell>
          <cell r="F394">
            <v>24</v>
          </cell>
        </row>
        <row r="395">
          <cell r="C395" t="str">
            <v>PFB110C-E</v>
          </cell>
          <cell r="D395" t="str">
            <v>1.0.99.44.10072</v>
          </cell>
          <cell r="E395" t="str">
            <v>Staffa pendente per dome</v>
          </cell>
          <cell r="F395">
            <v>66</v>
          </cell>
        </row>
        <row r="396">
          <cell r="C396" t="str">
            <v>PFB110W</v>
          </cell>
          <cell r="D396" t="str">
            <v>1.1.02.08.11793</v>
          </cell>
          <cell r="E396" t="str">
            <v>Staffa per box camera</v>
          </cell>
          <cell r="F396">
            <v>13</v>
          </cell>
        </row>
        <row r="397">
          <cell r="C397" t="str">
            <v>PFB120C</v>
          </cell>
          <cell r="D397" t="str">
            <v>1.0.99.44.10192</v>
          </cell>
          <cell r="E397" t="str">
            <v>Ceiling Mount Bracket</v>
          </cell>
          <cell r="F397">
            <v>164</v>
          </cell>
        </row>
        <row r="398">
          <cell r="C398" t="str">
            <v>PFB120WS</v>
          </cell>
          <cell r="D398" t="str">
            <v>1.0.99.44.10071</v>
          </cell>
          <cell r="E398" t="str">
            <v>Staffa di supporto per box camera</v>
          </cell>
          <cell r="F398">
            <v>11</v>
          </cell>
        </row>
        <row r="399">
          <cell r="C399" t="str">
            <v>PFB121W</v>
          </cell>
          <cell r="D399" t="str">
            <v>1.1.02.08.11925</v>
          </cell>
          <cell r="E399" t="str">
            <v>Staffa di supporto per box camera</v>
          </cell>
          <cell r="F399">
            <v>17</v>
          </cell>
        </row>
        <row r="400">
          <cell r="C400" t="str">
            <v>PFB129W</v>
          </cell>
          <cell r="D400" t="str">
            <v>1.0.99.44.10184</v>
          </cell>
          <cell r="E400" t="str">
            <v>Wall &amp; Ceiling Mount Bracket</v>
          </cell>
          <cell r="F400">
            <v>158</v>
          </cell>
        </row>
        <row r="401">
          <cell r="C401" t="str">
            <v>PFB200C</v>
          </cell>
          <cell r="D401" t="str">
            <v>PFB200C</v>
          </cell>
          <cell r="E401" t="str">
            <v>Staffa per incasso dome HDBWxxxR</v>
          </cell>
          <cell r="F401">
            <v>32</v>
          </cell>
        </row>
        <row r="402">
          <cell r="C402" t="str">
            <v>PFB201C</v>
          </cell>
          <cell r="D402" t="str">
            <v>1.2.41.16.11191-000</v>
          </cell>
          <cell r="E402" t="str">
            <v>Staffa per incasso dome HDBWxxxE-Z</v>
          </cell>
          <cell r="F402">
            <v>42</v>
          </cell>
        </row>
        <row r="403">
          <cell r="C403" t="str">
            <v>PFB203W</v>
          </cell>
          <cell r="D403" t="str">
            <v>1.2.44.01.10982-000</v>
          </cell>
          <cell r="E403" t="str">
            <v>Wall mount bracket</v>
          </cell>
          <cell r="F403">
            <v>25</v>
          </cell>
        </row>
        <row r="404">
          <cell r="C404" t="str">
            <v>PFB204W</v>
          </cell>
          <cell r="D404" t="str">
            <v>1.2.44.01.10984</v>
          </cell>
          <cell r="E404" t="str">
            <v>Staffa da muro per dome</v>
          </cell>
          <cell r="F404">
            <v>25</v>
          </cell>
        </row>
        <row r="405">
          <cell r="C405" t="str">
            <v>PFB205W</v>
          </cell>
          <cell r="D405" t="str">
            <v>1.0.99.44.10157</v>
          </cell>
          <cell r="E405" t="str">
            <v>Staffa da parete</v>
          </cell>
          <cell r="F405">
            <v>23</v>
          </cell>
        </row>
        <row r="406">
          <cell r="C406" t="str">
            <v>PFB210W</v>
          </cell>
          <cell r="D406" t="str">
            <v>1.1.02.08.12143</v>
          </cell>
          <cell r="E406" t="str">
            <v>Staffa da parete per dome</v>
          </cell>
          <cell r="F406">
            <v>59</v>
          </cell>
        </row>
        <row r="407">
          <cell r="C407" t="str">
            <v>PFB211W</v>
          </cell>
          <cell r="D407" t="str">
            <v>1.0.99.44.10190</v>
          </cell>
          <cell r="E407" t="str">
            <v>Staffa da parete</v>
          </cell>
          <cell r="F407">
            <v>56</v>
          </cell>
        </row>
        <row r="408">
          <cell r="C408" t="str">
            <v>PFB220C</v>
          </cell>
          <cell r="D408" t="str">
            <v>PFB220C</v>
          </cell>
          <cell r="E408" t="str">
            <v>Staffa pendente per dome</v>
          </cell>
          <cell r="F408">
            <v>62</v>
          </cell>
        </row>
        <row r="409">
          <cell r="C409" t="str">
            <v>PFB300C</v>
          </cell>
          <cell r="D409" t="str">
            <v>1.1.02.08.11926</v>
          </cell>
          <cell r="E409" t="str">
            <v>Staffa pendente per PFA100/101/102</v>
          </cell>
          <cell r="F409">
            <v>41</v>
          </cell>
        </row>
        <row r="410">
          <cell r="C410" t="str">
            <v>PFB300C-SG</v>
          </cell>
          <cell r="D410" t="str">
            <v>1.1.02.08.11926-002</v>
          </cell>
          <cell r="E410" t="str">
            <v>Ceiling Mount Bracket</v>
          </cell>
          <cell r="F410">
            <v>69</v>
          </cell>
        </row>
        <row r="411">
          <cell r="C411" t="str">
            <v>PFB300S</v>
          </cell>
          <cell r="D411" t="str">
            <v>1.1.02.08.11923</v>
          </cell>
          <cell r="E411" t="str">
            <v>Staffa da muro per PFA100/101/102</v>
          </cell>
          <cell r="F411">
            <v>35</v>
          </cell>
        </row>
        <row r="412">
          <cell r="C412" t="str">
            <v>PFB301C</v>
          </cell>
          <cell r="D412" t="str">
            <v>1.0.99.44.10077</v>
          </cell>
          <cell r="E412" t="str">
            <v>Adattatore per staffa pendente</v>
          </cell>
          <cell r="F412">
            <v>19</v>
          </cell>
        </row>
        <row r="413">
          <cell r="C413" t="str">
            <v>PFB301S-E</v>
          </cell>
          <cell r="D413" t="str">
            <v>1.1.02.08.12604</v>
          </cell>
          <cell r="E413" t="str">
            <v>Staffa a cigno</v>
          </cell>
          <cell r="F413">
            <v>152</v>
          </cell>
        </row>
        <row r="414">
          <cell r="C414" t="str">
            <v>PFB302S</v>
          </cell>
          <cell r="D414" t="str">
            <v>1.1.02.08.11845</v>
          </cell>
          <cell r="E414" t="str">
            <v>Staffa da muro per mini speed dome</v>
          </cell>
          <cell r="F414">
            <v>44</v>
          </cell>
        </row>
        <row r="415">
          <cell r="C415" t="str">
            <v>PFB303S</v>
          </cell>
          <cell r="D415" t="str">
            <v>1.1.02.08.11019</v>
          </cell>
          <cell r="E415" t="str">
            <v>Staffa da parapetto per speed dome</v>
          </cell>
          <cell r="F415">
            <v>238</v>
          </cell>
        </row>
        <row r="416">
          <cell r="C416" t="str">
            <v>PFB303W</v>
          </cell>
          <cell r="D416" t="str">
            <v>1.1.02.08.11901</v>
          </cell>
          <cell r="E416" t="str">
            <v>Staffa da muro per speed dome</v>
          </cell>
          <cell r="F416">
            <v>37</v>
          </cell>
        </row>
        <row r="417">
          <cell r="C417" t="str">
            <v>PFB303W-SG</v>
          </cell>
          <cell r="D417" t="str">
            <v>1.1.02.08.11901-001</v>
          </cell>
          <cell r="E417" t="str">
            <v>Wall Mount Bracket</v>
          </cell>
          <cell r="F417">
            <v>39</v>
          </cell>
        </row>
        <row r="418">
          <cell r="C418" t="str">
            <v>PFB305W</v>
          </cell>
          <cell r="D418" t="str">
            <v>1.1.02.08.12324</v>
          </cell>
          <cell r="E418" t="str">
            <v>Staffa da parete per speed dome</v>
          </cell>
          <cell r="F418">
            <v>37</v>
          </cell>
        </row>
        <row r="419">
          <cell r="C419" t="str">
            <v>PFB306W</v>
          </cell>
          <cell r="D419" t="str">
            <v>1.1.02.08.12529</v>
          </cell>
          <cell r="E419" t="str">
            <v>Staffa da parete per speed dome</v>
          </cell>
          <cell r="F419">
            <v>59</v>
          </cell>
        </row>
        <row r="420">
          <cell r="C420" t="str">
            <v>PFB310W</v>
          </cell>
          <cell r="D420" t="str">
            <v>PFB310W</v>
          </cell>
          <cell r="E420" t="str">
            <v>Staffa da parete per speed dome</v>
          </cell>
          <cell r="F420">
            <v>106</v>
          </cell>
        </row>
        <row r="421">
          <cell r="C421" t="str">
            <v>PFB410W</v>
          </cell>
          <cell r="D421" t="str">
            <v>1.1.02.08.11816</v>
          </cell>
          <cell r="E421" t="str">
            <v>Staffa da parete per speed dome</v>
          </cell>
          <cell r="F421">
            <v>215</v>
          </cell>
        </row>
        <row r="422">
          <cell r="C422" t="str">
            <v>PFB411W</v>
          </cell>
          <cell r="D422" t="str">
            <v>PFB411W</v>
          </cell>
          <cell r="E422" t="str">
            <v>Staffa da parete per speed dome</v>
          </cell>
          <cell r="F422">
            <v>215</v>
          </cell>
        </row>
        <row r="423">
          <cell r="C423" t="str">
            <v>PFB412W</v>
          </cell>
          <cell r="D423" t="str">
            <v>PFB412W</v>
          </cell>
          <cell r="E423" t="str">
            <v>Staffa da parete per speed dome</v>
          </cell>
          <cell r="F423">
            <v>208</v>
          </cell>
        </row>
        <row r="424">
          <cell r="C424" t="str">
            <v>PFB413W</v>
          </cell>
          <cell r="D424" t="str">
            <v>1.1.02.08.11956</v>
          </cell>
          <cell r="E424" t="str">
            <v>Staffa da parete per speed dome</v>
          </cell>
          <cell r="F424">
            <v>203</v>
          </cell>
        </row>
        <row r="425">
          <cell r="C425" t="str">
            <v>PFB605W-SG</v>
          </cell>
          <cell r="D425" t="str">
            <v>1.0.99.44.10032-001</v>
          </cell>
          <cell r="E425" t="str">
            <v>Wall Mount Bracket</v>
          </cell>
          <cell r="F425">
            <v>44</v>
          </cell>
        </row>
        <row r="426">
          <cell r="C426" t="str">
            <v>PFB701W</v>
          </cell>
          <cell r="D426" t="str">
            <v>1.1.02.08.12284</v>
          </cell>
          <cell r="E426" t="str">
            <v>Staffa da muro per speed dome</v>
          </cell>
          <cell r="F426">
            <v>108</v>
          </cell>
        </row>
        <row r="427">
          <cell r="C427" t="str">
            <v>PFB710C</v>
          </cell>
          <cell r="D427" t="str">
            <v>1.1.02.08.12254</v>
          </cell>
          <cell r="E427" t="str">
            <v>Staffa pendente</v>
          </cell>
          <cell r="F427">
            <v>271</v>
          </cell>
        </row>
        <row r="428">
          <cell r="C428" t="str">
            <v>PFB710W</v>
          </cell>
          <cell r="D428" t="str">
            <v>1.1.02.08.12179</v>
          </cell>
          <cell r="E428" t="str">
            <v>Staffa da parete per SD10/PSD</v>
          </cell>
          <cell r="F428">
            <v>370</v>
          </cell>
        </row>
        <row r="429">
          <cell r="C429" t="str">
            <v>PFB712W</v>
          </cell>
          <cell r="D429" t="str">
            <v>PFB712W</v>
          </cell>
          <cell r="E429" t="str">
            <v>Staffa da parete per telecamere serie PTZ12</v>
          </cell>
          <cell r="F429">
            <v>309</v>
          </cell>
        </row>
        <row r="430">
          <cell r="C430" t="str">
            <v>PFB730W</v>
          </cell>
          <cell r="D430" t="str">
            <v>PFB730W</v>
          </cell>
          <cell r="E430" t="str">
            <v>Staffa da parete per telecamere serie PTZ1A</v>
          </cell>
          <cell r="F430">
            <v>123</v>
          </cell>
        </row>
        <row r="431">
          <cell r="C431" t="str">
            <v>PFB731W</v>
          </cell>
          <cell r="D431" t="str">
            <v>PFB731W</v>
          </cell>
          <cell r="E431" t="str">
            <v>Staffa da parete per telecamere serie PTZ19</v>
          </cell>
          <cell r="F431">
            <v>167</v>
          </cell>
        </row>
        <row r="432">
          <cell r="C432" t="str">
            <v>PFB741W</v>
          </cell>
          <cell r="D432" t="str">
            <v>1.1.02.08.13110</v>
          </cell>
          <cell r="E432" t="str">
            <v>Staffa da muro per speed dome</v>
          </cell>
          <cell r="F432">
            <v>374</v>
          </cell>
        </row>
        <row r="433">
          <cell r="C433" t="str">
            <v>PFM377</v>
          </cell>
          <cell r="D433" t="str">
            <v>1.0.99.01.10068</v>
          </cell>
          <cell r="E433" t="str">
            <v>Box distribuzione</v>
          </cell>
          <cell r="F433">
            <v>549</v>
          </cell>
        </row>
        <row r="434">
          <cell r="C434" t="str">
            <v>TF-P100-128G</v>
          </cell>
          <cell r="D434" t="str">
            <v>1.0.99.80.10038</v>
          </cell>
          <cell r="E434" t="str">
            <v>Scheda Micro SD 128GB</v>
          </cell>
          <cell r="F434">
            <v>54</v>
          </cell>
        </row>
        <row r="435">
          <cell r="C435" t="str">
            <v>TF-P100-64G</v>
          </cell>
          <cell r="D435" t="str">
            <v>1.0.99.80.10037</v>
          </cell>
          <cell r="E435" t="str">
            <v>Scheda Micro SD 64GB</v>
          </cell>
          <cell r="F435">
            <v>28</v>
          </cell>
        </row>
        <row r="436">
          <cell r="C436" t="str">
            <v>USB-U106-30-128GB</v>
          </cell>
          <cell r="D436" t="str">
            <v>1.0.99.80.10114</v>
          </cell>
          <cell r="E436" t="str">
            <v>USB Flash Drive 3.0 128GB</v>
          </cell>
          <cell r="F436">
            <v>56</v>
          </cell>
        </row>
        <row r="437">
          <cell r="C437" t="str">
            <v>USB-U106-30-64GB</v>
          </cell>
          <cell r="D437" t="str">
            <v>1.0.99.80.10113</v>
          </cell>
          <cell r="E437" t="str">
            <v>USB Flash Drive 3.0 64GB</v>
          </cell>
          <cell r="F437">
            <v>22</v>
          </cell>
        </row>
        <row r="438">
          <cell r="C438" t="str">
            <v>ASA1222E</v>
          </cell>
          <cell r="D438" t="str">
            <v>-</v>
          </cell>
          <cell r="E438" t="str">
            <v>Standalone Time Attendance</v>
          </cell>
          <cell r="F438">
            <v>165</v>
          </cell>
        </row>
        <row r="439">
          <cell r="C439" t="str">
            <v>ASA1222E-S</v>
          </cell>
          <cell r="D439" t="str">
            <v>-</v>
          </cell>
          <cell r="E439" t="str">
            <v>Standalone Time Attendance (network interface)</v>
          </cell>
          <cell r="F439">
            <v>203</v>
          </cell>
        </row>
        <row r="440">
          <cell r="C440" t="str">
            <v>ASA1222G</v>
          </cell>
          <cell r="D440" t="str">
            <v>-</v>
          </cell>
          <cell r="E440" t="str">
            <v>Terminale per rilevazione presenze</v>
          </cell>
          <cell r="F440">
            <v>307</v>
          </cell>
        </row>
        <row r="441">
          <cell r="C441" t="str">
            <v>ASA1222G-D</v>
          </cell>
          <cell r="D441" t="str">
            <v>-</v>
          </cell>
          <cell r="E441" t="str">
            <v>Terminale per rilevazione presenze</v>
          </cell>
          <cell r="F441">
            <v>307</v>
          </cell>
        </row>
        <row r="442">
          <cell r="C442" t="str">
            <v>ASA2212A</v>
          </cell>
          <cell r="D442" t="str">
            <v>-</v>
          </cell>
          <cell r="E442" t="str">
            <v>Standalone Time Attendance</v>
          </cell>
          <cell r="F442">
            <v>520</v>
          </cell>
        </row>
        <row r="443">
          <cell r="C443" t="str">
            <v>ASC1201B-D</v>
          </cell>
          <cell r="D443" t="str">
            <v>-</v>
          </cell>
          <cell r="E443" t="str">
            <v>1-door 2-way controller</v>
          </cell>
          <cell r="F443">
            <v>236</v>
          </cell>
        </row>
        <row r="444">
          <cell r="C444" t="str">
            <v>ASC1202B-D</v>
          </cell>
          <cell r="D444" t="str">
            <v>-</v>
          </cell>
          <cell r="E444" t="str">
            <v>2-door controller</v>
          </cell>
          <cell r="F444">
            <v>236</v>
          </cell>
        </row>
        <row r="445">
          <cell r="C445" t="str">
            <v>ASC1202B-S</v>
          </cell>
          <cell r="D445" t="str">
            <v>-</v>
          </cell>
          <cell r="E445" t="str">
            <v>2-door 1-way controller</v>
          </cell>
          <cell r="F445">
            <v>142</v>
          </cell>
        </row>
        <row r="446">
          <cell r="C446" t="str">
            <v>ASC1202C-D</v>
          </cell>
          <cell r="D446" t="str">
            <v>-</v>
          </cell>
          <cell r="E446" t="str">
            <v>2-door 2-way controller</v>
          </cell>
          <cell r="F446">
            <v>567</v>
          </cell>
        </row>
        <row r="447">
          <cell r="C447" t="str">
            <v>ASC1204B-S</v>
          </cell>
          <cell r="D447" t="str">
            <v>-</v>
          </cell>
          <cell r="E447" t="str">
            <v>4-door controller</v>
          </cell>
          <cell r="F447">
            <v>284</v>
          </cell>
        </row>
        <row r="448">
          <cell r="C448" t="str">
            <v>ASC1204C-D</v>
          </cell>
          <cell r="D448" t="str">
            <v>-</v>
          </cell>
          <cell r="E448" t="str">
            <v>4-door 2-way controller</v>
          </cell>
          <cell r="F448">
            <v>850</v>
          </cell>
        </row>
        <row r="449">
          <cell r="C449" t="str">
            <v>ASC1204C-S</v>
          </cell>
          <cell r="D449" t="str">
            <v>-</v>
          </cell>
          <cell r="E449" t="str">
            <v>4-door 1-way controller</v>
          </cell>
          <cell r="F449">
            <v>661</v>
          </cell>
        </row>
        <row r="450">
          <cell r="C450" t="str">
            <v>ASC1208C-S</v>
          </cell>
          <cell r="D450" t="str">
            <v>-</v>
          </cell>
          <cell r="E450" t="str">
            <v>8-door 1-way controller</v>
          </cell>
          <cell r="F450">
            <v>850</v>
          </cell>
        </row>
        <row r="451">
          <cell r="C451" t="str">
            <v>ASC2102B-T</v>
          </cell>
          <cell r="D451" t="str">
            <v>-</v>
          </cell>
          <cell r="E451" t="str">
            <v>2-door 2-way Slave controller</v>
          </cell>
          <cell r="F451">
            <v>213</v>
          </cell>
        </row>
        <row r="452">
          <cell r="C452" t="str">
            <v>ASC2104B-T</v>
          </cell>
          <cell r="D452" t="str">
            <v>-</v>
          </cell>
          <cell r="E452" t="str">
            <v>4-door 1-way Slave controller</v>
          </cell>
          <cell r="F452">
            <v>260</v>
          </cell>
        </row>
        <row r="453">
          <cell r="C453" t="str">
            <v>ASC2204C-H</v>
          </cell>
          <cell r="D453" t="str">
            <v>-</v>
          </cell>
          <cell r="E453" t="str">
            <v>Caesar Controller--4-door 1-way master controller</v>
          </cell>
          <cell r="F453">
            <v>1087</v>
          </cell>
        </row>
        <row r="454">
          <cell r="C454" t="str">
            <v>ASF072X-T1</v>
          </cell>
          <cell r="D454" t="str">
            <v>-</v>
          </cell>
          <cell r="E454" t="str">
            <v>Desk Bracket for ASI7213X-T</v>
          </cell>
          <cell r="F454">
            <v>259</v>
          </cell>
        </row>
        <row r="455">
          <cell r="C455" t="str">
            <v>ASF172X-T1</v>
          </cell>
          <cell r="D455" t="str">
            <v>-</v>
          </cell>
          <cell r="E455" t="str">
            <v>Support for ASI7213X-T</v>
          </cell>
          <cell r="F455">
            <v>650</v>
          </cell>
        </row>
        <row r="456">
          <cell r="C456" t="str">
            <v>ASGG20K</v>
          </cell>
          <cell r="D456" t="str">
            <v>-</v>
          </cell>
          <cell r="E456" t="str">
            <v>Tornello automatico senza anta</v>
          </cell>
          <cell r="F456">
            <v>3454</v>
          </cell>
        </row>
        <row r="457">
          <cell r="C457" t="str">
            <v>ASGG220A</v>
          </cell>
          <cell r="D457" t="str">
            <v>-</v>
          </cell>
          <cell r="E457" t="str">
            <v>Tripod Turnstile</v>
          </cell>
          <cell r="F457">
            <v>5285</v>
          </cell>
        </row>
        <row r="458">
          <cell r="C458" t="str">
            <v>ASI1201A</v>
          </cell>
          <cell r="D458" t="str">
            <v>-</v>
          </cell>
          <cell r="E458" t="str">
            <v>Controllo accessi - Mifare 1 (13.56MHz)</v>
          </cell>
          <cell r="F458">
            <v>213</v>
          </cell>
        </row>
        <row r="459">
          <cell r="C459" t="str">
            <v>ASI1201A-D</v>
          </cell>
          <cell r="D459" t="str">
            <v>-</v>
          </cell>
          <cell r="E459" t="str">
            <v>Controllo accessi - ID card (125KHz)</v>
          </cell>
          <cell r="F459">
            <v>213</v>
          </cell>
        </row>
        <row r="460">
          <cell r="C460" t="str">
            <v>ASI1201E</v>
          </cell>
          <cell r="D460" t="str">
            <v>-</v>
          </cell>
          <cell r="E460" t="str">
            <v>Controllo accessi - Mifare 1 (13.56MHz)</v>
          </cell>
          <cell r="F460">
            <v>165</v>
          </cell>
        </row>
        <row r="461">
          <cell r="C461" t="str">
            <v>ASI1201E-D</v>
          </cell>
          <cell r="D461" t="str">
            <v>-</v>
          </cell>
          <cell r="E461" t="str">
            <v>Controllo accessi - EM card (125KHz)</v>
          </cell>
          <cell r="F461">
            <v>165</v>
          </cell>
        </row>
        <row r="462">
          <cell r="C462" t="str">
            <v>ASI1202M</v>
          </cell>
          <cell r="D462" t="str">
            <v>-</v>
          </cell>
          <cell r="E462" t="str">
            <v>Access Controller</v>
          </cell>
          <cell r="F462">
            <v>331</v>
          </cell>
        </row>
        <row r="463">
          <cell r="C463" t="str">
            <v>ASI1202M-D</v>
          </cell>
          <cell r="D463" t="str">
            <v>-</v>
          </cell>
          <cell r="E463" t="str">
            <v>Access Controller</v>
          </cell>
          <cell r="F463">
            <v>331</v>
          </cell>
        </row>
        <row r="464">
          <cell r="C464" t="str">
            <v>ASI1212A-D-V2</v>
          </cell>
          <cell r="D464" t="str">
            <v>-</v>
          </cell>
          <cell r="E464" t="str">
            <v>Controllo accessi biometrico - ID card (125KHz)</v>
          </cell>
          <cell r="F464">
            <v>520</v>
          </cell>
        </row>
        <row r="465">
          <cell r="C465" t="str">
            <v>ASI1212A-V2</v>
          </cell>
          <cell r="D465" t="str">
            <v>-</v>
          </cell>
          <cell r="E465" t="str">
            <v>Controllo accessi biometrico - Mifare 1 (13.56MHz)</v>
          </cell>
          <cell r="F465">
            <v>520</v>
          </cell>
        </row>
        <row r="466">
          <cell r="C466" t="str">
            <v>ASI1212D</v>
          </cell>
          <cell r="D466" t="str">
            <v>-</v>
          </cell>
          <cell r="E466" t="str">
            <v>Controllo accessi biometrico - Mifare 1 (13.56MHz)</v>
          </cell>
          <cell r="F466">
            <v>472</v>
          </cell>
        </row>
        <row r="467">
          <cell r="C467" t="str">
            <v>ASI1212D-D</v>
          </cell>
          <cell r="D467" t="str">
            <v>-</v>
          </cell>
          <cell r="E467" t="str">
            <v>Controllo accessi biometrico - ID card (125KHz)</v>
          </cell>
          <cell r="F467">
            <v>472</v>
          </cell>
        </row>
        <row r="468">
          <cell r="C468" t="str">
            <v>ASI4213Y</v>
          </cell>
          <cell r="D468" t="str">
            <v>-</v>
          </cell>
          <cell r="E468" t="str">
            <v>Face Recognition Access Controller</v>
          </cell>
          <cell r="F468">
            <v>1039</v>
          </cell>
        </row>
        <row r="469">
          <cell r="C469" t="str">
            <v>ASI4214Y</v>
          </cell>
          <cell r="D469" t="str">
            <v>-</v>
          </cell>
          <cell r="E469" t="str">
            <v>Face Recognition Access Controller</v>
          </cell>
          <cell r="F469">
            <v>1228</v>
          </cell>
        </row>
        <row r="470">
          <cell r="C470" t="str">
            <v>ASI7213X</v>
          </cell>
          <cell r="D470" t="str">
            <v>-</v>
          </cell>
          <cell r="E470" t="str">
            <v>Face Recognition Access Controller</v>
          </cell>
          <cell r="F470">
            <v>1654</v>
          </cell>
        </row>
        <row r="471">
          <cell r="C471" t="str">
            <v>ASI7213X-D-T1</v>
          </cell>
          <cell r="D471" t="str">
            <v>-</v>
          </cell>
          <cell r="E471" t="str">
            <v>Human Body Measurement &amp; Face Recognition Terminal</v>
          </cell>
          <cell r="F471">
            <v>3955</v>
          </cell>
        </row>
        <row r="472">
          <cell r="C472" t="str">
            <v>ASI7213X-T1</v>
          </cell>
          <cell r="D472" t="str">
            <v>-</v>
          </cell>
          <cell r="E472" t="str">
            <v>Human Body Measurement &amp; Face Recognition Terminal</v>
          </cell>
          <cell r="F472">
            <v>3955</v>
          </cell>
        </row>
        <row r="473">
          <cell r="C473" t="str">
            <v>ASI7213Y-V3</v>
          </cell>
          <cell r="D473" t="str">
            <v>-</v>
          </cell>
          <cell r="E473" t="str">
            <v>Face Recognition Access Controller</v>
          </cell>
          <cell r="F473">
            <v>1228</v>
          </cell>
        </row>
        <row r="474">
          <cell r="C474" t="str">
            <v>ASI7214X</v>
          </cell>
          <cell r="D474" t="str">
            <v>-</v>
          </cell>
          <cell r="E474" t="str">
            <v>Face Recognition Access Controller</v>
          </cell>
          <cell r="F474">
            <v>1890</v>
          </cell>
        </row>
        <row r="475">
          <cell r="C475" t="str">
            <v>ASI7214Y-V3</v>
          </cell>
          <cell r="D475" t="str">
            <v>-</v>
          </cell>
          <cell r="E475" t="str">
            <v>Face Recognition Access Controller</v>
          </cell>
          <cell r="F475">
            <v>1465</v>
          </cell>
        </row>
        <row r="476">
          <cell r="C476" t="str">
            <v>ASI7223X-A-T1</v>
          </cell>
          <cell r="D476" t="str">
            <v>-</v>
          </cell>
          <cell r="E476" t="str">
            <v>Human Body Measurement &amp; Face Recognition Terminal</v>
          </cell>
          <cell r="F476">
            <v>4266</v>
          </cell>
        </row>
        <row r="477">
          <cell r="C477" t="str">
            <v>ASI8213Y-V3</v>
          </cell>
          <cell r="D477" t="str">
            <v>-</v>
          </cell>
          <cell r="E477" t="str">
            <v>Face Recognition Access Controller</v>
          </cell>
          <cell r="F477">
            <v>2358</v>
          </cell>
        </row>
        <row r="478">
          <cell r="C478" t="str">
            <v>ASI8214Y-V3</v>
          </cell>
          <cell r="D478" t="str">
            <v>-</v>
          </cell>
          <cell r="E478" t="str">
            <v>Face Recognition Access Controller</v>
          </cell>
          <cell r="F478">
            <v>2740</v>
          </cell>
        </row>
        <row r="479">
          <cell r="C479" t="str">
            <v>ASM100</v>
          </cell>
          <cell r="D479" t="str">
            <v>-</v>
          </cell>
          <cell r="E479" t="str">
            <v>Enrollment Reader</v>
          </cell>
          <cell r="F479">
            <v>118</v>
          </cell>
        </row>
        <row r="480">
          <cell r="C480" t="str">
            <v>ASM100-D</v>
          </cell>
          <cell r="D480" t="str">
            <v>-</v>
          </cell>
          <cell r="E480" t="str">
            <v>Enrollment Reader (ID card - 125KHz)</v>
          </cell>
          <cell r="F480">
            <v>118</v>
          </cell>
        </row>
        <row r="481">
          <cell r="C481" t="str">
            <v>ASM202</v>
          </cell>
          <cell r="D481" t="str">
            <v>-</v>
          </cell>
          <cell r="E481" t="str">
            <v>Fingerprint Enrollment Reader</v>
          </cell>
          <cell r="F481">
            <v>284</v>
          </cell>
        </row>
        <row r="482">
          <cell r="C482" t="str">
            <v>ASR1100A</v>
          </cell>
          <cell r="D482" t="str">
            <v>-</v>
          </cell>
          <cell r="E482" t="str">
            <v>RFID reader</v>
          </cell>
          <cell r="F482">
            <v>76</v>
          </cell>
        </row>
        <row r="483">
          <cell r="C483" t="str">
            <v>ASR1100A-D</v>
          </cell>
          <cell r="D483" t="str">
            <v>-</v>
          </cell>
          <cell r="E483" t="str">
            <v>RFID reader (ID card - 125KHz)</v>
          </cell>
          <cell r="F483">
            <v>76</v>
          </cell>
        </row>
        <row r="484">
          <cell r="C484" t="str">
            <v>ASR1100B</v>
          </cell>
          <cell r="D484" t="str">
            <v>-</v>
          </cell>
          <cell r="E484" t="str">
            <v>RFID reader Water-proof</v>
          </cell>
          <cell r="F484">
            <v>85</v>
          </cell>
        </row>
        <row r="485">
          <cell r="C485" t="str">
            <v>ASR1100B-D</v>
          </cell>
          <cell r="D485" t="str">
            <v>-</v>
          </cell>
          <cell r="E485" t="str">
            <v>RFID reader Water-proof (ID card - 125KHz)</v>
          </cell>
          <cell r="F485">
            <v>85</v>
          </cell>
        </row>
        <row r="486">
          <cell r="C486" t="str">
            <v>ASR1101A</v>
          </cell>
          <cell r="D486" t="str">
            <v>-</v>
          </cell>
          <cell r="E486" t="str">
            <v>RFID &amp; password reader</v>
          </cell>
          <cell r="F486">
            <v>94</v>
          </cell>
        </row>
        <row r="487">
          <cell r="C487" t="str">
            <v>ASR1101A-D</v>
          </cell>
          <cell r="D487" t="str">
            <v>-</v>
          </cell>
          <cell r="E487" t="str">
            <v>RFID &amp; password reader (ID card - 125KHz)</v>
          </cell>
          <cell r="F487">
            <v>94</v>
          </cell>
        </row>
        <row r="488">
          <cell r="C488" t="str">
            <v>ASR1101M</v>
          </cell>
          <cell r="D488" t="str">
            <v>-</v>
          </cell>
          <cell r="E488" t="str">
            <v>Metal reader</v>
          </cell>
          <cell r="F488">
            <v>142</v>
          </cell>
        </row>
        <row r="489">
          <cell r="C489" t="str">
            <v>ASR1101M-D</v>
          </cell>
          <cell r="D489" t="str">
            <v>-</v>
          </cell>
          <cell r="E489" t="str">
            <v>Metal reader (ID card - 125KHz)</v>
          </cell>
          <cell r="F489">
            <v>142</v>
          </cell>
        </row>
        <row r="490">
          <cell r="C490" t="str">
            <v>ASR1102A-D-V2</v>
          </cell>
          <cell r="D490" t="str">
            <v>-</v>
          </cell>
          <cell r="E490" t="str">
            <v>RFID &amp; fingerprint reader (ID card - 125KHz)</v>
          </cell>
          <cell r="F490">
            <v>246</v>
          </cell>
        </row>
        <row r="491">
          <cell r="C491" t="str">
            <v>ASR1102A-V2</v>
          </cell>
          <cell r="D491" t="str">
            <v>-</v>
          </cell>
          <cell r="E491" t="str">
            <v>RFID &amp; fingerprint reader (Mifare 1 - 13.56MHz)</v>
          </cell>
          <cell r="F491">
            <v>246</v>
          </cell>
        </row>
        <row r="492">
          <cell r="C492" t="str">
            <v>ASR1200D</v>
          </cell>
          <cell r="D492" t="str">
            <v>-</v>
          </cell>
          <cell r="E492" t="str">
            <v>RFID &amp; password reader (Mifare 1 - 13.56MHz)</v>
          </cell>
          <cell r="F492">
            <v>80</v>
          </cell>
        </row>
        <row r="493">
          <cell r="C493" t="str">
            <v>ASR1200D-D</v>
          </cell>
          <cell r="D493" t="str">
            <v>-</v>
          </cell>
          <cell r="E493" t="str">
            <v>RFID &amp; password reader (ID card - 125KHz)</v>
          </cell>
          <cell r="F493">
            <v>80</v>
          </cell>
        </row>
        <row r="494">
          <cell r="C494" t="str">
            <v>ASR1200E</v>
          </cell>
          <cell r="D494" t="str">
            <v>-</v>
          </cell>
          <cell r="E494" t="str">
            <v>Lettore tessere per il controllo accessi IP67</v>
          </cell>
          <cell r="F494">
            <v>38</v>
          </cell>
        </row>
        <row r="495">
          <cell r="C495" t="str">
            <v>ASR1200E-D</v>
          </cell>
          <cell r="D495" t="str">
            <v>-</v>
          </cell>
          <cell r="E495" t="str">
            <v>Lettore tessere per il controllo accessi IP67</v>
          </cell>
          <cell r="F495">
            <v>33</v>
          </cell>
        </row>
        <row r="496">
          <cell r="C496" t="str">
            <v>ASR1201D</v>
          </cell>
          <cell r="D496" t="str">
            <v>-</v>
          </cell>
          <cell r="E496" t="str">
            <v>RFID &amp; password reader (Mifare 1 - 13.56MHz)</v>
          </cell>
          <cell r="F496">
            <v>99</v>
          </cell>
        </row>
        <row r="497">
          <cell r="C497" t="str">
            <v>ASR1201D-D</v>
          </cell>
          <cell r="D497" t="str">
            <v>-</v>
          </cell>
          <cell r="E497" t="str">
            <v>RFID &amp; password reader (ID card - 125KHz)</v>
          </cell>
          <cell r="F497">
            <v>99</v>
          </cell>
        </row>
        <row r="498">
          <cell r="C498" t="str">
            <v>ASR2201D-B</v>
          </cell>
          <cell r="D498" t="str">
            <v>-</v>
          </cell>
          <cell r="E498" t="str">
            <v>Slim Water-proof Bluetooth Reader</v>
          </cell>
          <cell r="F498">
            <v>104</v>
          </cell>
        </row>
        <row r="499">
          <cell r="C499" t="str">
            <v>ASR2201D-BD</v>
          </cell>
          <cell r="D499" t="str">
            <v>-</v>
          </cell>
          <cell r="E499" t="str">
            <v>Slim Water-proof Bluetooth Reader</v>
          </cell>
          <cell r="F499">
            <v>104</v>
          </cell>
        </row>
        <row r="500">
          <cell r="C500" t="str">
            <v>HAC-EBW3802</v>
          </cell>
          <cell r="D500" t="str">
            <v>1.0.01.12.15473</v>
          </cell>
          <cell r="E500" t="str">
            <v>DOME 4K Fissa 1.18mm 12V IR 15m Microfono \WDR</v>
          </cell>
          <cell r="F500">
            <v>459</v>
          </cell>
        </row>
        <row r="501">
          <cell r="C501" t="str">
            <v>HAC-EW2501</v>
          </cell>
          <cell r="D501" t="str">
            <v>1.0.01.12.17509</v>
          </cell>
          <cell r="E501" t="str">
            <v>DOME 2K Fissa 1.18mm 12V WDR \IK10 antivandalo</v>
          </cell>
          <cell r="F501">
            <v>197</v>
          </cell>
        </row>
        <row r="502">
          <cell r="C502" t="str">
            <v>HAC-HDBW1200E-S5</v>
          </cell>
          <cell r="D502" t="str">
            <v>1.0.01.12.20163</v>
          </cell>
          <cell r="E502" t="str">
            <v>Dome 1080p Fissa 2.8 mm 12V IR 30 m</v>
          </cell>
          <cell r="F502">
            <v>60</v>
          </cell>
        </row>
        <row r="503">
          <cell r="C503" t="str">
            <v>HAC-HDBW1200R-Z-S5</v>
          </cell>
          <cell r="D503" t="str">
            <v>1.0.01.12.20171</v>
          </cell>
          <cell r="E503" t="str">
            <v>Dome 1080p Varifocale 2.7~12 mm 12V IR 30 m</v>
          </cell>
          <cell r="F503">
            <v>110</v>
          </cell>
        </row>
        <row r="504">
          <cell r="C504" t="str">
            <v>HAC-HDBW1400E-S3</v>
          </cell>
          <cell r="D504" t="str">
            <v>1.0.01.12.20261</v>
          </cell>
          <cell r="E504" t="str">
            <v>Dome 4MP fissa 2.8 mm 12V IR 30 m</v>
          </cell>
          <cell r="F504">
            <v>90</v>
          </cell>
        </row>
        <row r="505">
          <cell r="C505" t="str">
            <v>HAC-HDBW1400R-Z-POC-S2</v>
          </cell>
          <cell r="D505" t="str">
            <v>1.0.01.12.18010</v>
          </cell>
          <cell r="E505" t="str">
            <v>4MP HDCVI POC IR Dome Camera</v>
          </cell>
          <cell r="F505">
            <v>155</v>
          </cell>
        </row>
        <row r="506">
          <cell r="C506" t="str">
            <v>HAC-HDBW1400R-Z-S3</v>
          </cell>
          <cell r="D506" t="str">
            <v>1.0.01.12.20278</v>
          </cell>
          <cell r="E506" t="str">
            <v>Dome 4MP Varifocale 2.7~12 mm 12V IR 30 m</v>
          </cell>
          <cell r="F506">
            <v>135</v>
          </cell>
        </row>
        <row r="507">
          <cell r="C507" t="str">
            <v>HAC-HDBW1801E</v>
          </cell>
          <cell r="D507" t="str">
            <v>1.0.01.12.18776</v>
          </cell>
          <cell r="E507" t="str">
            <v>4K HDCVI IR Dome Camera</v>
          </cell>
          <cell r="F507">
            <v>119</v>
          </cell>
        </row>
        <row r="508">
          <cell r="C508" t="str">
            <v>HAC-HDBW1801R-Z</v>
          </cell>
          <cell r="D508" t="str">
            <v>1.0.01.12.18761</v>
          </cell>
          <cell r="E508" t="str">
            <v>4K HDCVI IR Dome Camera</v>
          </cell>
          <cell r="F508">
            <v>193</v>
          </cell>
        </row>
        <row r="509">
          <cell r="C509" t="str">
            <v>HAC-HDBW2241E</v>
          </cell>
          <cell r="D509" t="str">
            <v>1.0.01.12.16276</v>
          </cell>
          <cell r="E509" t="str">
            <v>DOME 1080p Fissa 2.8mm 12V IR 30m ICR \Starlight</v>
          </cell>
          <cell r="F509">
            <v>138</v>
          </cell>
        </row>
        <row r="510">
          <cell r="C510" t="str">
            <v>HAC-HDBW2241F-A</v>
          </cell>
          <cell r="D510" t="str">
            <v>1.0.01.12.16402</v>
          </cell>
          <cell r="E510" t="str">
            <v>DOME 1080p Fissa 2.8mm 12V IR 20m ICR \Microfono</v>
          </cell>
          <cell r="F510">
            <v>145</v>
          </cell>
        </row>
        <row r="511">
          <cell r="C511" t="str">
            <v>HAC-HDBW2241R-Z</v>
          </cell>
          <cell r="D511" t="str">
            <v>1.0.01.12.16260</v>
          </cell>
          <cell r="E511" t="str">
            <v>DOME 1080p Motorizzata 2.7~13.5mm 12V IR 30m ICR</v>
          </cell>
          <cell r="F511">
            <v>197</v>
          </cell>
        </row>
        <row r="512">
          <cell r="C512" t="str">
            <v>HAC-HDBW2241R-Z-POC</v>
          </cell>
          <cell r="D512" t="str">
            <v>1.0.01.12.17826</v>
          </cell>
          <cell r="E512" t="str">
            <v>DOME 1080p Motorizzata 2.7~13.5mm 12V IR 30m ICR</v>
          </cell>
          <cell r="F512">
            <v>226</v>
          </cell>
        </row>
        <row r="513">
          <cell r="C513" t="str">
            <v>HAC-HDBW2501E</v>
          </cell>
          <cell r="D513" t="str">
            <v>1.0.01.12.16483</v>
          </cell>
          <cell r="E513" t="str">
            <v>DOME 2K Fissa 2.8mm 12V IR 30m ICR \WDR</v>
          </cell>
          <cell r="F513">
            <v>159</v>
          </cell>
        </row>
        <row r="514">
          <cell r="C514" t="str">
            <v>HAC-HDBW2501R-Z</v>
          </cell>
          <cell r="D514" t="str">
            <v>1.0.01.12.16473</v>
          </cell>
          <cell r="E514" t="str">
            <v>DOME 5Mp Motorizzata 2.7~13.5mm 12V IR 30m ICR</v>
          </cell>
          <cell r="F514">
            <v>229</v>
          </cell>
        </row>
        <row r="515">
          <cell r="C515" t="str">
            <v>HAC-HDBW2802R</v>
          </cell>
          <cell r="D515" t="str">
            <v>1.0.01.12.15900</v>
          </cell>
          <cell r="E515" t="str">
            <v>DOME 4K Fissa 2.8mm 12V IR 30m ICR \Starlight \WDR</v>
          </cell>
          <cell r="F515">
            <v>195</v>
          </cell>
        </row>
        <row r="516">
          <cell r="C516" t="str">
            <v>HAC-HDBW2802R-Z</v>
          </cell>
          <cell r="D516" t="str">
            <v>1.0.01.12.15904</v>
          </cell>
          <cell r="E516" t="str">
            <v>DOME 4K Motorizzata 3.7~11mm 12V IR 30m ICR \WDR</v>
          </cell>
          <cell r="F516">
            <v>286</v>
          </cell>
        </row>
        <row r="517">
          <cell r="C517" t="str">
            <v>HAC-HDBW3231E-Z</v>
          </cell>
          <cell r="D517" t="str">
            <v>1.0.01.12.12591</v>
          </cell>
          <cell r="E517" t="str">
            <v>DOME 1080p Motorizzata 2.7~12mm 12V \24V IR 50m</v>
          </cell>
          <cell r="F517">
            <v>348</v>
          </cell>
        </row>
        <row r="518">
          <cell r="C518" t="str">
            <v>HAC-HDBW3231E-ZH</v>
          </cell>
          <cell r="D518" t="str">
            <v>1.0.01.12.12595</v>
          </cell>
          <cell r="E518" t="str">
            <v>DOME 1080p Motorizzata 2.7~12mm 12V \24V IR 50m</v>
          </cell>
          <cell r="F518">
            <v>370</v>
          </cell>
        </row>
        <row r="519">
          <cell r="C519" t="str">
            <v>HAC-HDBW3802E-Z</v>
          </cell>
          <cell r="D519" t="str">
            <v>1.0.01.12.15250</v>
          </cell>
          <cell r="E519" t="str">
            <v>DOME 4K Motorizzata 3.7~11mm 12V \24V IR 50m ICR</v>
          </cell>
          <cell r="F519">
            <v>503</v>
          </cell>
        </row>
        <row r="520">
          <cell r="C520" t="str">
            <v>HAC-HDBW3802E-ZH</v>
          </cell>
          <cell r="D520" t="str">
            <v>1.0.01.12.15254</v>
          </cell>
          <cell r="E520" t="str">
            <v>DOME 4K Motorizzata 3.7~11mm 12V IR 50m ICR \WDR</v>
          </cell>
          <cell r="F520">
            <v>525</v>
          </cell>
        </row>
        <row r="521">
          <cell r="C521" t="str">
            <v>HAC-HDW1200EM-A-POC-S4</v>
          </cell>
          <cell r="D521" t="str">
            <v>1.0.01.12.17722</v>
          </cell>
          <cell r="E521" t="str">
            <v>DOME 1080p Fissa 2.8mm 12V IR 50m ICR \Microfono</v>
          </cell>
          <cell r="F521">
            <v>88</v>
          </cell>
        </row>
        <row r="522">
          <cell r="C522" t="str">
            <v>HAC-HDW1200EM-A-S5</v>
          </cell>
          <cell r="D522" t="str">
            <v>1.0.01.12.20203</v>
          </cell>
          <cell r="E522" t="str">
            <v>Dome 1080p fissa 2.8 mm 12V IR 50 m Microfono</v>
          </cell>
          <cell r="F522">
            <v>64</v>
          </cell>
        </row>
        <row r="523">
          <cell r="C523" t="str">
            <v>HAC-HDW1200L-S3</v>
          </cell>
          <cell r="D523" t="str">
            <v>1.0.01.12.15436</v>
          </cell>
          <cell r="E523" t="str">
            <v>DOME 1080p Fissa 2.1mm 12V IR 3m Microfono</v>
          </cell>
          <cell r="F523">
            <v>65</v>
          </cell>
        </row>
        <row r="524">
          <cell r="C524" t="str">
            <v>HAC-HDW1200M-S5</v>
          </cell>
          <cell r="D524" t="str">
            <v>1.0.01.12.20183</v>
          </cell>
          <cell r="E524" t="str">
            <v>Dome 1080p Fissa 2.8 mm 12V IR 30 m</v>
          </cell>
          <cell r="F524">
            <v>52</v>
          </cell>
        </row>
        <row r="525">
          <cell r="C525" t="str">
            <v>HAC-HDW1200R-S5</v>
          </cell>
          <cell r="D525" t="str">
            <v>1.0.01.12.20175</v>
          </cell>
          <cell r="E525" t="str">
            <v>Dome 1080p Fissa 2.8 mm 12V IR 20 m</v>
          </cell>
          <cell r="F525">
            <v>39</v>
          </cell>
        </row>
        <row r="526">
          <cell r="C526" t="str">
            <v>HAC-HDW1200T-Z-S5</v>
          </cell>
          <cell r="D526" t="str">
            <v>1.0.01.12.20229</v>
          </cell>
          <cell r="E526" t="str">
            <v>Dome 1080p Varifocale 2.7~12 mm 12V IR 60 m</v>
          </cell>
          <cell r="F526">
            <v>109</v>
          </cell>
        </row>
        <row r="527">
          <cell r="C527" t="str">
            <v>HAC-HDW1220G</v>
          </cell>
          <cell r="D527" t="str">
            <v>1.0.01.12.13858</v>
          </cell>
          <cell r="E527" t="str">
            <v>DOME 1080p Fissa 3.6mm 12V IR 20m ICR \Microfono</v>
          </cell>
          <cell r="F527">
            <v>75</v>
          </cell>
        </row>
        <row r="528">
          <cell r="C528" t="str">
            <v>HAC-HDW1220G-0280B</v>
          </cell>
          <cell r="D528" t="str">
            <v>1.0.01.12.19391</v>
          </cell>
          <cell r="E528" t="str">
            <v>2MP HDCVI IR Eyeball Camera</v>
          </cell>
          <cell r="F528">
            <v>75</v>
          </cell>
        </row>
        <row r="529">
          <cell r="C529" t="str">
            <v>HAC-HDW1239T-A-LED</v>
          </cell>
          <cell r="D529" t="str">
            <v>1.0.01.12.19032</v>
          </cell>
          <cell r="E529" t="str">
            <v>2M Full-color Starlight HDCVI Eyeball Camera</v>
          </cell>
          <cell r="F529">
            <v>99</v>
          </cell>
        </row>
        <row r="530">
          <cell r="C530" t="str">
            <v>HAC-HDW1400EM-A-POC-S2</v>
          </cell>
          <cell r="D530" t="str">
            <v>1.0.01.12.18004</v>
          </cell>
          <cell r="E530" t="str">
            <v>DOME 2K Fissa 3.6mm 12V \POC IR 50m ICR</v>
          </cell>
          <cell r="F530">
            <v>95</v>
          </cell>
        </row>
        <row r="531">
          <cell r="C531" t="str">
            <v>HAC-HDW1400EM-A-S3</v>
          </cell>
          <cell r="D531" t="str">
            <v>1.0.01.12.20337</v>
          </cell>
          <cell r="E531" t="str">
            <v>Dome 4MP Fissa 2.8 mm 12V IR 50 m Microfono</v>
          </cell>
          <cell r="F531">
            <v>86</v>
          </cell>
        </row>
        <row r="532">
          <cell r="C532" t="str">
            <v>HAC-HDW1400M-S3</v>
          </cell>
          <cell r="D532" t="str">
            <v>1.0.01.12.20267</v>
          </cell>
          <cell r="E532" t="str">
            <v>Dome 4MP Fissa 2.8 mm 12V IR 30 m</v>
          </cell>
          <cell r="F532">
            <v>66</v>
          </cell>
        </row>
        <row r="533">
          <cell r="C533" t="str">
            <v>HAC-HDW1400R-S3</v>
          </cell>
          <cell r="D533" t="str">
            <v>1.0.01.12.20367</v>
          </cell>
          <cell r="E533" t="str">
            <v>Dome 4MP Fissa 2.8 mm 12V IR 20 m</v>
          </cell>
          <cell r="F533">
            <v>54</v>
          </cell>
        </row>
        <row r="534">
          <cell r="C534" t="str">
            <v>HAC-HDW1400T-Z-A-S3</v>
          </cell>
          <cell r="D534" t="str">
            <v>1.0.01.12.20365</v>
          </cell>
          <cell r="E534" t="str">
            <v>Dome 4MP Motorizzata 2.7~12 mm 12V IR 60 m Mic</v>
          </cell>
          <cell r="F534">
            <v>141</v>
          </cell>
        </row>
        <row r="535">
          <cell r="C535" t="str">
            <v>HAC-HDW1409T-A-LED</v>
          </cell>
          <cell r="D535" t="str">
            <v>1.0.01.12.21079</v>
          </cell>
          <cell r="E535" t="str">
            <v>Dome 4MP Full-color Starlight 2.8 mm Mic</v>
          </cell>
          <cell r="F535">
            <v>103</v>
          </cell>
        </row>
        <row r="536">
          <cell r="C536" t="str">
            <v>HAC-HDW1801EM-A</v>
          </cell>
          <cell r="D536" t="str">
            <v>1.0.01.12.18651</v>
          </cell>
          <cell r="E536" t="str">
            <v>4K HDCVI IR Eyeball Camera</v>
          </cell>
          <cell r="F536">
            <v>121</v>
          </cell>
        </row>
        <row r="537">
          <cell r="C537" t="str">
            <v>HAC-HDW1801M</v>
          </cell>
          <cell r="D537" t="str">
            <v>1.0.01.12.18703</v>
          </cell>
          <cell r="E537" t="str">
            <v>4K HDCVI IR Eyeball Camera</v>
          </cell>
          <cell r="F537">
            <v>104</v>
          </cell>
        </row>
        <row r="538">
          <cell r="C538" t="str">
            <v>HAC-HDW1801T-Z-A</v>
          </cell>
          <cell r="D538" t="str">
            <v>1.0.01.12.18757</v>
          </cell>
          <cell r="E538" t="str">
            <v>4K HDCVI IR Eyeball Camera</v>
          </cell>
          <cell r="F538">
            <v>186</v>
          </cell>
        </row>
        <row r="539">
          <cell r="C539" t="str">
            <v>HAC-HDW2241M</v>
          </cell>
          <cell r="D539" t="str">
            <v>1.0.01.12.16369</v>
          </cell>
          <cell r="E539" t="str">
            <v>DOME 1080p Fissa 2.8mm 12V IR 30m ICR \Starlight</v>
          </cell>
          <cell r="F539">
            <v>125</v>
          </cell>
        </row>
        <row r="540">
          <cell r="C540" t="str">
            <v>HAC-HDW2241M-E2</v>
          </cell>
          <cell r="D540" t="str">
            <v>1.0.01.12.16817</v>
          </cell>
          <cell r="E540" t="str">
            <v>DOME 1080p Fissa 2.8mm 12V IR 30m ICR \Starlight</v>
          </cell>
          <cell r="F540">
            <v>254</v>
          </cell>
        </row>
        <row r="541">
          <cell r="C541" t="str">
            <v>HAC-HDW2241T-A</v>
          </cell>
          <cell r="D541" t="str">
            <v>1.0.01.12.16357</v>
          </cell>
          <cell r="E541" t="str">
            <v>DOME 1080p Fissa 2.8mm 12V IR 50m ICR \Microfono</v>
          </cell>
          <cell r="F541">
            <v>143</v>
          </cell>
        </row>
        <row r="542">
          <cell r="C542" t="str">
            <v>HAC-HDW2241T-Z-A</v>
          </cell>
          <cell r="D542" t="str">
            <v>1.0.01.12.16268</v>
          </cell>
          <cell r="E542" t="str">
            <v>DOME 1080p Motorizzata 2.7~13.5mm 12V IR 60m Audio</v>
          </cell>
          <cell r="F542">
            <v>191</v>
          </cell>
        </row>
        <row r="543">
          <cell r="C543" t="str">
            <v>HAC-HDW2249T-A</v>
          </cell>
          <cell r="D543" t="str">
            <v>1.0.01.12.16317</v>
          </cell>
          <cell r="E543" t="str">
            <v>DOME 1080p Fissa 3.6mm 12V ICR \Microfono \WDR</v>
          </cell>
          <cell r="F543">
            <v>153</v>
          </cell>
        </row>
        <row r="544">
          <cell r="C544" t="str">
            <v>HAC-HDW2501M</v>
          </cell>
          <cell r="D544" t="str">
            <v>1.0.01.12.16451</v>
          </cell>
          <cell r="E544" t="str">
            <v>DOME 5Mp Fissa 2.8mm 12V IR 30m ICR \Starlight</v>
          </cell>
          <cell r="F544">
            <v>144</v>
          </cell>
        </row>
        <row r="545">
          <cell r="C545" t="str">
            <v>HAC-HDW2501T-A</v>
          </cell>
          <cell r="D545" t="str">
            <v>1.0.01.12.16507</v>
          </cell>
          <cell r="E545" t="str">
            <v>DOME 5Mp Fissa 2.8mm 12V IR 50m ICR \Microfono</v>
          </cell>
          <cell r="F545">
            <v>157</v>
          </cell>
        </row>
        <row r="546">
          <cell r="C546" t="str">
            <v>HAC-HDW2501T-Z-A</v>
          </cell>
          <cell r="D546" t="str">
            <v>1.0.01.12.16499</v>
          </cell>
          <cell r="E546" t="str">
            <v>DOME 5Mp Motorizzata 2.7~13.5mm 12V IR 60m ICR</v>
          </cell>
          <cell r="F546">
            <v>217</v>
          </cell>
        </row>
        <row r="547">
          <cell r="C547" t="str">
            <v>HAC-HDW2802T-A</v>
          </cell>
          <cell r="D547" t="str">
            <v>1.0.01.12.15949</v>
          </cell>
          <cell r="E547" t="str">
            <v>DOME 4K Fissa 2.8mm 12V IR 50m ICR \Microfono \WDR</v>
          </cell>
          <cell r="F547">
            <v>171</v>
          </cell>
        </row>
        <row r="548">
          <cell r="C548" t="str">
            <v>HAC-HDW2802T-Z-A</v>
          </cell>
          <cell r="D548" t="str">
            <v>1.0.01.12.15870</v>
          </cell>
          <cell r="E548" t="str">
            <v>DOME 4K Motorizzata 3.7~11mm 12V IR 60m ICR \WDR</v>
          </cell>
          <cell r="F548">
            <v>287</v>
          </cell>
        </row>
        <row r="549">
          <cell r="C549" t="str">
            <v>HAC-HDW3200G-S5</v>
          </cell>
          <cell r="D549" t="str">
            <v>1.0.01.12.20599</v>
          </cell>
          <cell r="E549" t="str">
            <v>Mini dome HDCVI 2MP fissa 2.8 mm IR 20 m</v>
          </cell>
          <cell r="F549">
            <v>67</v>
          </cell>
        </row>
        <row r="550">
          <cell r="C550" t="str">
            <v>HAC-HF3231E</v>
          </cell>
          <cell r="D550" t="str">
            <v>1.0.01.12.12635</v>
          </cell>
          <cell r="E550" t="str">
            <v>TLC 1080p 12V \24V ICR \Starlight \WDR</v>
          </cell>
          <cell r="F550">
            <v>229</v>
          </cell>
        </row>
        <row r="551">
          <cell r="C551" t="str">
            <v>HAC-HF3805G</v>
          </cell>
          <cell r="D551" t="str">
            <v>1.0.01.12.15268</v>
          </cell>
          <cell r="E551" t="str">
            <v>TLC 4K 12V \24V ICR \Microfono \Starlight \WDR</v>
          </cell>
          <cell r="F551">
            <v>1162</v>
          </cell>
        </row>
        <row r="552">
          <cell r="C552" t="str">
            <v>HAC-HFW1200R-S5</v>
          </cell>
          <cell r="D552" t="str">
            <v>1.0.01.12.20425</v>
          </cell>
          <cell r="E552" t="str">
            <v>TLC 1080p Fissa 3.6 mm 12V IR 20 m</v>
          </cell>
          <cell r="F552">
            <v>43</v>
          </cell>
        </row>
        <row r="553">
          <cell r="C553" t="str">
            <v>HAC-HFW1200R-Z-IRE6-S5</v>
          </cell>
          <cell r="D553" t="str">
            <v>1.0.01.12.20393</v>
          </cell>
          <cell r="E553" t="str">
            <v>TLC 1080p Varifocale 2.7~12 mm 12V IR 60 m</v>
          </cell>
          <cell r="F553">
            <v>113</v>
          </cell>
        </row>
        <row r="554">
          <cell r="C554" t="str">
            <v>HAC-HFW1200S-POC-S4</v>
          </cell>
          <cell r="D554" t="str">
            <v>1.0.01.12.17690</v>
          </cell>
          <cell r="E554" t="str">
            <v>2MP HDCVI PoC IR Bullet Camera</v>
          </cell>
          <cell r="F554">
            <v>76</v>
          </cell>
        </row>
        <row r="555">
          <cell r="C555" t="str">
            <v>HAC-HFW1200S-S5</v>
          </cell>
          <cell r="D555" t="str">
            <v>1.0.01.12.20417</v>
          </cell>
          <cell r="E555" t="str">
            <v>TLC 1080p Fissa 3.6 mm 12V IR 30 m</v>
          </cell>
          <cell r="F555">
            <v>58</v>
          </cell>
        </row>
        <row r="556">
          <cell r="C556" t="str">
            <v>HAC-HFW1200T-S5</v>
          </cell>
          <cell r="D556" t="str">
            <v>1.0.01.12.20293</v>
          </cell>
          <cell r="E556" t="str">
            <v>TLC 1080p Fissa 3.6 mm 12V IR 30 m</v>
          </cell>
          <cell r="F556">
            <v>55</v>
          </cell>
        </row>
        <row r="557">
          <cell r="C557" t="str">
            <v>HAC-HFW1230TH-I8</v>
          </cell>
          <cell r="D557" t="str">
            <v>1.0.01.12.19586</v>
          </cell>
          <cell r="E557" t="str">
            <v>TLC 1080p Fissa 3.6mm 12V IR 80m ICR \Starlight</v>
          </cell>
          <cell r="F557">
            <v>85</v>
          </cell>
        </row>
        <row r="558">
          <cell r="C558" t="str">
            <v>HAC-HFW1400R-S3</v>
          </cell>
          <cell r="D558" t="str">
            <v>1.0.01.12.20495</v>
          </cell>
          <cell r="E558" t="str">
            <v>TLC 4MP Fissa 3.6 mm 12V IR 20 m</v>
          </cell>
          <cell r="F558">
            <v>55</v>
          </cell>
        </row>
        <row r="559">
          <cell r="C559" t="str">
            <v>HAC-HFW1400S-S3</v>
          </cell>
          <cell r="D559" t="str">
            <v>1.0.01.12.20503</v>
          </cell>
          <cell r="E559" t="str">
            <v>TLC 4MP fissa 3.6 mm IR 30 m 12V</v>
          </cell>
          <cell r="F559">
            <v>76</v>
          </cell>
        </row>
        <row r="560">
          <cell r="C560" t="str">
            <v>HAC-HFW1400TH-I8-S3</v>
          </cell>
          <cell r="D560" t="str">
            <v>1.0.01.12.20457</v>
          </cell>
          <cell r="E560" t="str">
            <v>TLC 4MP Fissa 3.6 mm 12V IR 80 m</v>
          </cell>
          <cell r="F560">
            <v>83</v>
          </cell>
        </row>
        <row r="561">
          <cell r="C561" t="str">
            <v>HAC-HFW1409TLM-A-LED</v>
          </cell>
          <cell r="D561" t="str">
            <v>1.0.01.12.19884</v>
          </cell>
          <cell r="E561" t="str">
            <v>TLC 4MP Full-color Starlight 3.6 mm Mic</v>
          </cell>
          <cell r="F561">
            <v>105</v>
          </cell>
        </row>
        <row r="562">
          <cell r="C562" t="str">
            <v>HAC-HFW1801R-Z-IRE6-A</v>
          </cell>
          <cell r="D562" t="str">
            <v>1.0.01.12.18737</v>
          </cell>
          <cell r="E562" t="str">
            <v>4K HDCVI IR Bullet Camera</v>
          </cell>
          <cell r="F562">
            <v>194</v>
          </cell>
        </row>
        <row r="563">
          <cell r="C563" t="str">
            <v>HAC-HFW1801S</v>
          </cell>
          <cell r="D563" t="str">
            <v>1.0.01.12.18743</v>
          </cell>
          <cell r="E563" t="str">
            <v>4K HDCVI IR Bullet Camera</v>
          </cell>
          <cell r="F563">
            <v>110</v>
          </cell>
        </row>
        <row r="564">
          <cell r="C564" t="str">
            <v>HAC-HFW1801TH-I8</v>
          </cell>
          <cell r="D564" t="str">
            <v>1.0.01.12.19518</v>
          </cell>
          <cell r="E564" t="str">
            <v>4K HDCVI IR Bullet Camera</v>
          </cell>
          <cell r="F564">
            <v>117</v>
          </cell>
        </row>
        <row r="565">
          <cell r="C565" t="str">
            <v>HAC-HFW2241E-A</v>
          </cell>
          <cell r="D565" t="str">
            <v>1.0.01.12.16337</v>
          </cell>
          <cell r="E565" t="str">
            <v>TLC 1080p Fissa 3.6mm 12V IR 40m ICR \Microfono</v>
          </cell>
          <cell r="F565">
            <v>135</v>
          </cell>
        </row>
        <row r="566">
          <cell r="C566" t="str">
            <v>HAC-HFW2241S</v>
          </cell>
          <cell r="D566" t="str">
            <v>1.0.01.12.16349</v>
          </cell>
          <cell r="E566" t="str">
            <v>TLC 1080p Fissa 3.6mm 12V IR 30m ICR \Starlight</v>
          </cell>
          <cell r="F566">
            <v>132</v>
          </cell>
        </row>
        <row r="567">
          <cell r="C567" t="str">
            <v>HAC-HFW2241T-I8-A</v>
          </cell>
          <cell r="D567" t="str">
            <v>1.0.01.12.16325</v>
          </cell>
          <cell r="E567"/>
          <cell r="F567">
            <v>166</v>
          </cell>
        </row>
        <row r="568">
          <cell r="C568" t="str">
            <v>HAC-HFW2241T-Z-A</v>
          </cell>
          <cell r="D568" t="str">
            <v>1.0.01.12.16248</v>
          </cell>
          <cell r="E568" t="str">
            <v>TLC 1080p Motorizzata 2.7~13.5mm 12V IR 80m ICR</v>
          </cell>
          <cell r="F568">
            <v>215</v>
          </cell>
        </row>
        <row r="569">
          <cell r="C569" t="str">
            <v>HAC-HFW2249E-A</v>
          </cell>
          <cell r="D569" t="str">
            <v>1.0.01.12.16309</v>
          </cell>
          <cell r="E569" t="str">
            <v>TLC 1080p Fissa 3.6mm 12V Audio \Microfono \WDR</v>
          </cell>
          <cell r="F569">
            <v>134</v>
          </cell>
        </row>
        <row r="570">
          <cell r="C570" t="str">
            <v>HAC-HFW2249T-I8-A</v>
          </cell>
          <cell r="D570" t="str">
            <v>1.0.01.12.16301</v>
          </cell>
          <cell r="E570" t="str">
            <v>TLC 1080p Fissa 3.6mm 12V Audio \Microfono \WDR</v>
          </cell>
          <cell r="F570">
            <v>164</v>
          </cell>
        </row>
        <row r="571">
          <cell r="C571" t="str">
            <v>HAC-HFW2501E-A</v>
          </cell>
          <cell r="D571" t="str">
            <v>1.0.01.12.16465</v>
          </cell>
          <cell r="E571" t="str">
            <v>TLC 5Mp Fissa 3.6mm 12V IR 40m ICR \Microfono \WDR</v>
          </cell>
          <cell r="F571">
            <v>151</v>
          </cell>
        </row>
        <row r="572">
          <cell r="C572" t="str">
            <v>HAC-HFW2501S</v>
          </cell>
          <cell r="D572" t="str">
            <v>1.0.01.12.16443</v>
          </cell>
          <cell r="E572" t="str">
            <v>TLC 5Mp Fissa 3.6mm 12V IR 30m ICR \Starlight \WDR</v>
          </cell>
          <cell r="F572">
            <v>145</v>
          </cell>
        </row>
        <row r="573">
          <cell r="C573" t="str">
            <v>HAC-HFW2501T-I8-A</v>
          </cell>
          <cell r="D573" t="str">
            <v>1.0.01.12.16519</v>
          </cell>
          <cell r="E573" t="str">
            <v>TLC 5Mp Fissa 3.6mm 12V IR 80m ICR \Starlight \WDR</v>
          </cell>
          <cell r="F573">
            <v>171</v>
          </cell>
        </row>
        <row r="574">
          <cell r="C574" t="str">
            <v>HAC-HFW2501T-Z-A</v>
          </cell>
          <cell r="D574" t="str">
            <v>1.0.01.12.16491</v>
          </cell>
          <cell r="E574" t="str">
            <v>TLC 5Mp Motorizzata 2.7~13.5mm 12V IR 80m ICR \WDR</v>
          </cell>
          <cell r="F574">
            <v>230</v>
          </cell>
        </row>
        <row r="575">
          <cell r="C575" t="str">
            <v>HAC-HFW2802E-A</v>
          </cell>
          <cell r="D575" t="str">
            <v>1.0.01.12.15916</v>
          </cell>
          <cell r="E575" t="str">
            <v>TLC 4K Fissa 3.6mm 12V IR 40m ICR \Microfono \WDR</v>
          </cell>
          <cell r="F575">
            <v>170</v>
          </cell>
        </row>
        <row r="576">
          <cell r="C576" t="str">
            <v>HAC-HFW2802T-I8-A</v>
          </cell>
          <cell r="D576" t="str">
            <v>1.0.01.12.16024</v>
          </cell>
          <cell r="E576" t="str">
            <v>TLC 4K Fissa 3.6mm 12V IR 80m ICR \Microfono \WDR</v>
          </cell>
          <cell r="F576">
            <v>203</v>
          </cell>
        </row>
        <row r="577">
          <cell r="C577" t="str">
            <v>HAC-HFW2802T-Z-A</v>
          </cell>
          <cell r="D577" t="str">
            <v>1.0.01.12.17795</v>
          </cell>
          <cell r="E577" t="str">
            <v>TLC 4K Motorizzata 3.7~11mm 12V IR 80m ICR \WDR</v>
          </cell>
          <cell r="F577">
            <v>301</v>
          </cell>
        </row>
        <row r="578">
          <cell r="C578" t="str">
            <v>HAC-HFW3231E-Z</v>
          </cell>
          <cell r="D578" t="str">
            <v>1.0.01.12.12600</v>
          </cell>
          <cell r="E578" t="str">
            <v>TLC 1080p Motorizzata 2.7~12mm 12V \24V IR 100m</v>
          </cell>
          <cell r="F578">
            <v>353</v>
          </cell>
        </row>
        <row r="579">
          <cell r="C579" t="str">
            <v>HAC-HFW3231E-Z12</v>
          </cell>
          <cell r="D579" t="str">
            <v>1.0.01.12.14897</v>
          </cell>
          <cell r="E579" t="str">
            <v>TLC 1080p Motorizzata 5.3~64mm 12V \24V IR 100m</v>
          </cell>
          <cell r="F579">
            <v>416</v>
          </cell>
        </row>
        <row r="580">
          <cell r="C580" t="str">
            <v>HAC-HFW3231E-ZH</v>
          </cell>
          <cell r="D580" t="str">
            <v>1.0.01.12.12604</v>
          </cell>
          <cell r="E580" t="str">
            <v>TLC 1080p Motorizzata 2.7~12mm 12V \24V IR 100m</v>
          </cell>
          <cell r="F580">
            <v>375</v>
          </cell>
        </row>
        <row r="581">
          <cell r="C581" t="str">
            <v>HAC-HFW3802E-ZH-VP</v>
          </cell>
          <cell r="D581" t="str">
            <v>1.0.01.12.15604</v>
          </cell>
          <cell r="E581" t="str">
            <v>TLC 4K Motorizzata 3.7~11mm 12V \24V IR 100m ICR</v>
          </cell>
          <cell r="F581">
            <v>527</v>
          </cell>
        </row>
        <row r="582">
          <cell r="C582" t="str">
            <v>HAC-HFW3802E-Z-VP</v>
          </cell>
          <cell r="D582" t="str">
            <v>1.0.01.12.15600</v>
          </cell>
          <cell r="E582" t="str">
            <v>8Mp HDCVI WDR IR-Bullet Camera</v>
          </cell>
          <cell r="F582">
            <v>505</v>
          </cell>
        </row>
        <row r="583">
          <cell r="C583" t="str">
            <v>HAC-HUM1220A-W-PIR</v>
          </cell>
          <cell r="D583" t="str">
            <v>1.0.01.12.14254</v>
          </cell>
          <cell r="E583" t="str">
            <v>TLC 1080p Fissa 2.8mm 12V</v>
          </cell>
          <cell r="F583">
            <v>119</v>
          </cell>
        </row>
        <row r="584">
          <cell r="C584" t="str">
            <v>HAC-HUM1220G</v>
          </cell>
          <cell r="D584" t="str">
            <v>1.0.01.12.14996</v>
          </cell>
          <cell r="E584" t="str">
            <v>TLC 1080p Fissa 2.1mm 12V</v>
          </cell>
          <cell r="F584">
            <v>83</v>
          </cell>
        </row>
        <row r="585">
          <cell r="C585" t="str">
            <v>HAC-HUM1220G-B</v>
          </cell>
          <cell r="D585" t="str">
            <v>1.0.01.12.14790</v>
          </cell>
          <cell r="E585" t="str">
            <v>TLC 1080p Fissa 2.8mm 12V</v>
          </cell>
          <cell r="F585">
            <v>88</v>
          </cell>
        </row>
        <row r="586">
          <cell r="C586" t="str">
            <v>HAC-HUM1220G-B-P</v>
          </cell>
          <cell r="D586" t="str">
            <v>1.0.01.12.15012</v>
          </cell>
          <cell r="E586" t="str">
            <v>TLC 1080p Fissa 2.8mm 12V</v>
          </cell>
          <cell r="F586">
            <v>97</v>
          </cell>
        </row>
        <row r="587">
          <cell r="C587" t="str">
            <v>HAC-HUM3201B-B-S2</v>
          </cell>
          <cell r="D587" t="str">
            <v>1.0.01.12.19468</v>
          </cell>
          <cell r="E587" t="str">
            <v>2MP Starlight HDCVI Miniature Camera</v>
          </cell>
          <cell r="F587">
            <v>83</v>
          </cell>
        </row>
        <row r="588">
          <cell r="C588" t="str">
            <v>HAC-HUM3201B-P-S2</v>
          </cell>
          <cell r="D588" t="str">
            <v>1.0.01.12.19460</v>
          </cell>
          <cell r="E588" t="str">
            <v>2MP Starlight HDCVI Pinhole Camera</v>
          </cell>
          <cell r="F588">
            <v>105</v>
          </cell>
        </row>
        <row r="589">
          <cell r="C589" t="str">
            <v>HAC-LC1200SL-W</v>
          </cell>
          <cell r="D589" t="str">
            <v>1.0.01.12.15679</v>
          </cell>
          <cell r="E589" t="str">
            <v>TLC 1080p Fissa 3.6mm 12V IR 30m ICR</v>
          </cell>
          <cell r="F589">
            <v>81</v>
          </cell>
        </row>
        <row r="590">
          <cell r="C590" t="str">
            <v>HAC-LC1220T-TH</v>
          </cell>
          <cell r="D590" t="str">
            <v>1.0.01.12.15820</v>
          </cell>
          <cell r="E590" t="str">
            <v>TLC 1080p Fissa 3.6mm 12V IR 20m ICR</v>
          </cell>
          <cell r="F590">
            <v>89</v>
          </cell>
        </row>
        <row r="591">
          <cell r="C591" t="str">
            <v>HAC-ME1200A-S4</v>
          </cell>
          <cell r="D591" t="str">
            <v>1.0.01.12.18383</v>
          </cell>
          <cell r="E591" t="str">
            <v>2MP HDCVI PIR Cube CameraDC</v>
          </cell>
          <cell r="F591">
            <v>75</v>
          </cell>
        </row>
        <row r="592">
          <cell r="C592" t="str">
            <v>HAC-ME1200B</v>
          </cell>
          <cell r="D592" t="str">
            <v>1.0.01.12.18420</v>
          </cell>
          <cell r="E592" t="str">
            <v>2MP HDCVI PIR Bullet Camera</v>
          </cell>
          <cell r="F592">
            <v>65</v>
          </cell>
        </row>
        <row r="593">
          <cell r="C593" t="str">
            <v>HAC-ME1200B-LED</v>
          </cell>
          <cell r="D593" t="str">
            <v>1.0.01.12.18614</v>
          </cell>
          <cell r="E593" t="str">
            <v>2MP HDCVI Active Deterrence Camera</v>
          </cell>
          <cell r="F593">
            <v>67</v>
          </cell>
        </row>
        <row r="594">
          <cell r="C594" t="str">
            <v>HAC-ME1200D</v>
          </cell>
          <cell r="D594" t="str">
            <v>1.0.01.12.17252</v>
          </cell>
          <cell r="E594" t="str">
            <v>TLC 1080p Fissa 2.8mm 12V IR 20m ICR</v>
          </cell>
          <cell r="F594">
            <v>94</v>
          </cell>
        </row>
        <row r="595">
          <cell r="C595" t="str">
            <v>HAC-ME1200E</v>
          </cell>
          <cell r="D595" t="str">
            <v>1.0.01.12.18494</v>
          </cell>
          <cell r="E595" t="str">
            <v>2MP HDCVI PIR Eyeball Camera</v>
          </cell>
          <cell r="F595">
            <v>60</v>
          </cell>
        </row>
        <row r="596">
          <cell r="C596" t="str">
            <v>HAC-ME1200E-LED</v>
          </cell>
          <cell r="D596" t="str">
            <v>1.0.01.12.18606</v>
          </cell>
          <cell r="E596" t="str">
            <v>2MP HDCVI Active Deterrence Camera</v>
          </cell>
          <cell r="F596">
            <v>69</v>
          </cell>
        </row>
        <row r="597">
          <cell r="C597" t="str">
            <v>HAC-ME1500B</v>
          </cell>
          <cell r="D597" t="str">
            <v>1.0.01.12.18412</v>
          </cell>
          <cell r="E597" t="str">
            <v>5MP HDCVI PIR Bullet Camera</v>
          </cell>
          <cell r="F597">
            <v>76</v>
          </cell>
        </row>
        <row r="598">
          <cell r="C598" t="str">
            <v>HAC-ME1500B-LED</v>
          </cell>
          <cell r="D598" t="str">
            <v>1.0.01.12.18590</v>
          </cell>
          <cell r="E598" t="str">
            <v>5MP HDCVI Active Deterrence Camera</v>
          </cell>
          <cell r="F598">
            <v>81</v>
          </cell>
        </row>
        <row r="599">
          <cell r="C599" t="str">
            <v>HAC-ME1500C</v>
          </cell>
          <cell r="D599" t="str">
            <v>1.0.01.12.18577</v>
          </cell>
          <cell r="E599" t="str">
            <v>5MP HDCVI Active Deterrence Camera</v>
          </cell>
          <cell r="F599">
            <v>120</v>
          </cell>
        </row>
        <row r="600">
          <cell r="C600" t="str">
            <v>HAC-ME1500D</v>
          </cell>
          <cell r="D600" t="str">
            <v>1.0.01.12.18569</v>
          </cell>
          <cell r="E600" t="str">
            <v>5MP HDCVI Active Deterrence Camera</v>
          </cell>
          <cell r="F600">
            <v>103</v>
          </cell>
        </row>
        <row r="601">
          <cell r="C601" t="str">
            <v>HAC-ME1500E</v>
          </cell>
          <cell r="D601" t="str">
            <v>1.0.01.12.18515</v>
          </cell>
          <cell r="E601" t="str">
            <v>5MP HDCVI PIR Eyeball Camera</v>
          </cell>
          <cell r="F601">
            <v>72</v>
          </cell>
        </row>
        <row r="602">
          <cell r="C602" t="str">
            <v>HAC-ME1500E-LED</v>
          </cell>
          <cell r="D602" t="str">
            <v>1.0.01.12.18598</v>
          </cell>
          <cell r="E602" t="str">
            <v>5MP HDCVI Active Deterrence Camera</v>
          </cell>
          <cell r="F602">
            <v>81</v>
          </cell>
        </row>
        <row r="603">
          <cell r="C603" t="str">
            <v>HAC-ME1509B-LS</v>
          </cell>
          <cell r="D603" t="str">
            <v>1.0.01.12.21009</v>
          </cell>
          <cell r="E603" t="str">
            <v>TLC HDCVI 5MP Full-color deterrenza attiva</v>
          </cell>
          <cell r="F603">
            <v>104</v>
          </cell>
        </row>
        <row r="604">
          <cell r="C604" t="str">
            <v>HAC-ME1509EQ-LS</v>
          </cell>
          <cell r="D604" t="str">
            <v>1.0.01.12.21001 </v>
          </cell>
          <cell r="E604" t="str">
            <v>Dome HDCVI 5MP Full-color deterrenza attiva</v>
          </cell>
          <cell r="F604">
            <v>106</v>
          </cell>
        </row>
        <row r="605">
          <cell r="C605" t="str">
            <v>HAC-ME1509TH-PV</v>
          </cell>
          <cell r="D605" t="str">
            <v>1.0.01.12.21025</v>
          </cell>
          <cell r="E605" t="str">
            <v>TLC HDCVI 5MP Full-color deterrenza attiva</v>
          </cell>
          <cell r="F605">
            <v>118</v>
          </cell>
        </row>
        <row r="606">
          <cell r="C606" t="str">
            <v>HAC-ME1509TQ-PV</v>
          </cell>
          <cell r="D606" t="str">
            <v>1.0.01.12.21033</v>
          </cell>
          <cell r="E606" t="str">
            <v>Dome HDCVI 5MP Full-color deterrenza attiva</v>
          </cell>
          <cell r="F606">
            <v>115</v>
          </cell>
        </row>
        <row r="607">
          <cell r="C607" t="str">
            <v>HAC-ME2241C</v>
          </cell>
          <cell r="D607" t="str">
            <v>1.0.01.12.17286</v>
          </cell>
          <cell r="E607" t="str">
            <v>TLC 1080p Fissa 2.8mm 12V IR 20m ICR \Microfono</v>
          </cell>
          <cell r="F607">
            <v>165</v>
          </cell>
        </row>
        <row r="608">
          <cell r="C608" t="str">
            <v>HAC-ME2241C-W</v>
          </cell>
          <cell r="D608" t="str">
            <v>1.0.01.12.17268</v>
          </cell>
          <cell r="E608" t="str">
            <v>TLC 1080p Fissa 2.8mm 12V IR 20m ICR \Microfono</v>
          </cell>
          <cell r="F608">
            <v>188</v>
          </cell>
        </row>
        <row r="609">
          <cell r="C609" t="str">
            <v>HAC-ME2802B-PIR</v>
          </cell>
          <cell r="D609" t="str">
            <v>1.0.01.12.16290</v>
          </cell>
          <cell r="E609" t="str">
            <v>TLC 4K Fissa 2.8mm 12V IR 20m ICR \WDR</v>
          </cell>
          <cell r="F609">
            <v>158</v>
          </cell>
        </row>
        <row r="610">
          <cell r="C610" t="str">
            <v>HAC-PFW3601-A180</v>
          </cell>
          <cell r="D610" t="str">
            <v>1.0.01.12.15226#0004</v>
          </cell>
          <cell r="E610" t="str">
            <v>TLC 4K Fissa 180° 12V IR 20m ICR \Starlight \WDR</v>
          </cell>
          <cell r="F610">
            <v>1247</v>
          </cell>
        </row>
        <row r="611">
          <cell r="C611" t="str">
            <v>SD22204I-GC</v>
          </cell>
          <cell r="D611" t="str">
            <v>1.0.01.07.11136</v>
          </cell>
          <cell r="E611" t="str">
            <v>SPEED 1080p 4x 66 ICR \WDR \IK10 antivandalo</v>
          </cell>
          <cell r="F611">
            <v>238</v>
          </cell>
        </row>
        <row r="612">
          <cell r="C612" t="str">
            <v>SD40212I-HC-S3</v>
          </cell>
          <cell r="D612" t="str">
            <v>1.0.01.07.11834</v>
          </cell>
          <cell r="E612" t="str">
            <v>SPEED 1080p 12x 66 ICR \Starlight \Riscaldamento</v>
          </cell>
          <cell r="F612">
            <v>557</v>
          </cell>
        </row>
        <row r="613">
          <cell r="C613" t="str">
            <v>SD40215-HC-LA</v>
          </cell>
          <cell r="D613" t="str">
            <v>1.0.01.07.13488</v>
          </cell>
          <cell r="E613" t="str">
            <v>PTZ HDCVI Starlight 2MP 15x</v>
          </cell>
          <cell r="F613">
            <v>557</v>
          </cell>
        </row>
        <row r="614">
          <cell r="C614" t="str">
            <v>SD42212I-HC-S3</v>
          </cell>
          <cell r="D614" t="str">
            <v>1.0.01.07.11824</v>
          </cell>
          <cell r="E614" t="str">
            <v>SPEED 1080p 12x 66 ICR \Starlight \WDR</v>
          </cell>
          <cell r="F614">
            <v>502</v>
          </cell>
        </row>
        <row r="615">
          <cell r="C615" t="str">
            <v>SD42215-HC-LA</v>
          </cell>
          <cell r="D615" t="str">
            <v>1.0.01.07.13489</v>
          </cell>
          <cell r="E615" t="str">
            <v>PTZ HDCVI Starlight 2MP 15x</v>
          </cell>
          <cell r="F615">
            <v>502</v>
          </cell>
        </row>
        <row r="616">
          <cell r="C616" t="str">
            <v>SD42C212I-HC-S3</v>
          </cell>
          <cell r="D616" t="str">
            <v>1.0.01.07.11844</v>
          </cell>
          <cell r="E616" t="str">
            <v>SPEED 1080p 12x ICR \Starlight \WDR</v>
          </cell>
          <cell r="F616">
            <v>523</v>
          </cell>
        </row>
        <row r="617">
          <cell r="C617" t="str">
            <v>SD42C215-HC-LA</v>
          </cell>
          <cell r="D617" t="str">
            <v>1.0.01.07.13490</v>
          </cell>
          <cell r="E617" t="str">
            <v>2MP 15x Starlight HDCVI PTZ Camera</v>
          </cell>
          <cell r="F617">
            <v>523</v>
          </cell>
        </row>
        <row r="618">
          <cell r="C618" t="str">
            <v>SD49225-HC-LA</v>
          </cell>
          <cell r="D618" t="str">
            <v>1.0.01.07.13470</v>
          </cell>
          <cell r="E618" t="str">
            <v>PTZ HDCVI Starlight 2MP 25x</v>
          </cell>
          <cell r="F618">
            <v>597</v>
          </cell>
        </row>
        <row r="619">
          <cell r="C619" t="str">
            <v>SD50225-HC-LA</v>
          </cell>
          <cell r="D619" t="str">
            <v>1.0.01.07.13522</v>
          </cell>
          <cell r="E619" t="str">
            <v>PTZ HDCVI Starlight 2MP 25x</v>
          </cell>
          <cell r="F619">
            <v>601</v>
          </cell>
        </row>
        <row r="620">
          <cell r="C620" t="str">
            <v>SD50232-HC-LA</v>
          </cell>
          <cell r="D620" t="str">
            <v>1.0.01.07.13583</v>
          </cell>
          <cell r="E620" t="str">
            <v>PTZ HDCVI Starlight 2MP 32x</v>
          </cell>
          <cell r="F620">
            <v>977</v>
          </cell>
        </row>
        <row r="621">
          <cell r="C621" t="str">
            <v>SD50430I-HC-S2</v>
          </cell>
          <cell r="D621" t="str">
            <v>1.0.01.07.11927</v>
          </cell>
          <cell r="E621" t="str">
            <v>SPEED 2K 30x 67 ICR \WDR \IK10 antivandalo</v>
          </cell>
          <cell r="F621">
            <v>1061</v>
          </cell>
        </row>
        <row r="622">
          <cell r="C622" t="str">
            <v>SD52C225-HC-LA</v>
          </cell>
          <cell r="D622" t="str">
            <v>1.0.01.07.13524</v>
          </cell>
          <cell r="E622" t="str">
            <v>PTZ HDCVI Starlight 2MP 25x</v>
          </cell>
          <cell r="F622">
            <v>570</v>
          </cell>
        </row>
        <row r="623">
          <cell r="C623" t="str">
            <v>SD52C225I-HC-S3</v>
          </cell>
          <cell r="D623" t="str">
            <v>1.0.01.07.12184</v>
          </cell>
          <cell r="E623" t="str">
            <v>SPEED 1080p 25x ICR \Starlight \WDR</v>
          </cell>
          <cell r="F623">
            <v>570</v>
          </cell>
        </row>
        <row r="624">
          <cell r="C624" t="str">
            <v>SD52C232-HC-LA</v>
          </cell>
          <cell r="D624" t="str">
            <v>1.0.01.07.13587</v>
          </cell>
          <cell r="E624" t="str">
            <v>PTZ HDCVI Starlight 2MP 32x</v>
          </cell>
          <cell r="F624">
            <v>925</v>
          </cell>
        </row>
        <row r="625">
          <cell r="C625" t="str">
            <v>SD52C430I-HC-S2</v>
          </cell>
          <cell r="D625" t="str">
            <v>1.0.01.07.11923</v>
          </cell>
          <cell r="E625" t="str">
            <v>SPEED 2K 30x ICR \WDR \IK10 antivandalo</v>
          </cell>
          <cell r="F625">
            <v>1008</v>
          </cell>
        </row>
        <row r="626">
          <cell r="C626" t="str">
            <v>SD59225-HC-LA</v>
          </cell>
          <cell r="D626" t="str">
            <v>1.0.01.07.13474</v>
          </cell>
          <cell r="E626" t="str">
            <v>PTZ HDCVI Starlight 2MP 25x</v>
          </cell>
          <cell r="F626">
            <v>762</v>
          </cell>
        </row>
        <row r="627">
          <cell r="C627" t="str">
            <v>SD59232-HC-LA</v>
          </cell>
          <cell r="D627" t="str">
            <v>1.0.01.07.13570</v>
          </cell>
          <cell r="E627" t="str">
            <v>PTZ HDCVI Starlight 2MP 32x</v>
          </cell>
          <cell r="F627">
            <v>1137</v>
          </cell>
        </row>
        <row r="628">
          <cell r="C628" t="str">
            <v>SD59430I-HC-S2</v>
          </cell>
          <cell r="D628" t="str">
            <v>1.0.01.07.11931</v>
          </cell>
          <cell r="E628" t="str">
            <v>SPEED 2K 30x IR 100m 66 ICR \WDR \Riscaldamento</v>
          </cell>
          <cell r="F628">
            <v>1221</v>
          </cell>
        </row>
        <row r="629">
          <cell r="C629" t="str">
            <v>SD60225I-HC-S3</v>
          </cell>
          <cell r="D629" t="str">
            <v>1.0.01.07.12188</v>
          </cell>
          <cell r="E629" t="str">
            <v>SPEED 1080p 25x 67 ICR \Starlight \WDR</v>
          </cell>
          <cell r="F629">
            <v>745</v>
          </cell>
        </row>
        <row r="630">
          <cell r="C630" t="str">
            <v>SD60430I-HC-S2</v>
          </cell>
          <cell r="D630" t="str">
            <v>1.0.01.07.11935</v>
          </cell>
          <cell r="E630" t="str">
            <v>SPEED 2K 30x 67 ICR \WDR \IK10 antivandalo</v>
          </cell>
          <cell r="F630">
            <v>1236</v>
          </cell>
        </row>
        <row r="631">
          <cell r="C631" t="str">
            <v>SD6CE225I-HC-S3</v>
          </cell>
          <cell r="D631" t="str">
            <v>1.0.01.07.12744</v>
          </cell>
          <cell r="E631" t="str">
            <v>2MP 25x Starlight IR PTZ HDCVI Camera</v>
          </cell>
          <cell r="F631">
            <v>973</v>
          </cell>
        </row>
        <row r="632">
          <cell r="C632" t="str">
            <v>XVR4104C-X1</v>
          </cell>
          <cell r="D632" t="str">
            <v>1.0.01.01.13595</v>
          </cell>
          <cell r="E632" t="str">
            <v>DVR AHD \CVBS \HD-CVI \IP 4Ch 1HDD 12V I\O Audio</v>
          </cell>
          <cell r="F632">
            <v>129</v>
          </cell>
        </row>
        <row r="633">
          <cell r="C633" t="str">
            <v>XVR4104HS-X1</v>
          </cell>
          <cell r="D633" t="str">
            <v>1.0.01.01.13587</v>
          </cell>
          <cell r="E633" t="str">
            <v>DVR AHD \CVBS \HD-CVI \IP 4Ch 1HDD 12V I\O Audio</v>
          </cell>
          <cell r="F633">
            <v>141</v>
          </cell>
        </row>
        <row r="634">
          <cell r="C634" t="str">
            <v>XVR4108C-X1</v>
          </cell>
          <cell r="D634" t="str">
            <v>1.0.01.01.13597</v>
          </cell>
          <cell r="E634" t="str">
            <v>DVR AHD \CVBS \HD-CVI \IP 8Ch 1HDD 12V I\O Audio</v>
          </cell>
          <cell r="F634">
            <v>157</v>
          </cell>
        </row>
        <row r="635">
          <cell r="C635" t="str">
            <v>XVR4108HS-X1</v>
          </cell>
          <cell r="D635" t="str">
            <v>1.0.01.01.13556</v>
          </cell>
          <cell r="E635" t="str">
            <v>DVR AHD \CVBS \HD-CVI \IP 8Ch 1HDD 12V I\O Audio</v>
          </cell>
          <cell r="F635">
            <v>169</v>
          </cell>
        </row>
        <row r="636">
          <cell r="C636" t="str">
            <v>XVR4116HS-X</v>
          </cell>
          <cell r="D636" t="str">
            <v>1.0.01.01.13124</v>
          </cell>
          <cell r="E636" t="str">
            <v>DVR AHD \CVBS \HD-CVI \IP 16Ch 1HDD 12V I\O Audio</v>
          </cell>
          <cell r="F636">
            <v>260</v>
          </cell>
        </row>
        <row r="637">
          <cell r="C637" t="str">
            <v>XVR4216AN-X</v>
          </cell>
          <cell r="D637" t="str">
            <v>1.0.01.01.13126</v>
          </cell>
          <cell r="E637" t="str">
            <v>DVR AHD \CVBS \HD-CVI \IP 16Ch 2HDD 12V I\O Audio</v>
          </cell>
          <cell r="F637">
            <v>358</v>
          </cell>
        </row>
        <row r="638">
          <cell r="C638" t="str">
            <v>XVR4232AN-X</v>
          </cell>
          <cell r="D638" t="str">
            <v>1.0.01.01.13120</v>
          </cell>
          <cell r="E638" t="str">
            <v>DVR AHD \CVBS \HD-CVI \IP 32Ch 2HDD 12V I\O Audio</v>
          </cell>
          <cell r="F638">
            <v>516</v>
          </cell>
        </row>
        <row r="639">
          <cell r="C639" t="str">
            <v>XVR5104C-X1</v>
          </cell>
          <cell r="D639" t="str">
            <v>1.0.01.01.13593</v>
          </cell>
          <cell r="E639" t="str">
            <v>DVR AHD \CVBS \HD-CVI \IP 4Ch 1HDD 12V I\O Audio</v>
          </cell>
          <cell r="F639">
            <v>148</v>
          </cell>
        </row>
        <row r="640">
          <cell r="C640" t="str">
            <v>XVR5104H-4KL-X</v>
          </cell>
          <cell r="D640" t="str">
            <v>1.0.01.01.13072</v>
          </cell>
          <cell r="E640" t="str">
            <v>DVR AHD \CVBS \HD-CVI \IP 4Ch 1HDD 12V I\O Audio</v>
          </cell>
          <cell r="F640">
            <v>233</v>
          </cell>
        </row>
        <row r="641">
          <cell r="C641" t="str">
            <v>XVR5104HE-4KL-I2</v>
          </cell>
          <cell r="D641" t="str">
            <v>1.0.01.01.14654</v>
          </cell>
          <cell r="E641" t="str">
            <v>XVR AI 4ch HDCVI/CVBS/TVI/AHD 4K 4+4 ch IP</v>
          </cell>
          <cell r="F641">
            <v>291</v>
          </cell>
        </row>
        <row r="642">
          <cell r="C642" t="str">
            <v>XVR5104HE-I2</v>
          </cell>
          <cell r="D642" t="str">
            <v>1.0.01.01.14655</v>
          </cell>
          <cell r="E642" t="str">
            <v>XVR AI 4ch HDCVI/CVBS/TVI/AHD 4+2 ch IP</v>
          </cell>
          <cell r="F642">
            <v>224</v>
          </cell>
        </row>
        <row r="643">
          <cell r="C643" t="str">
            <v>XVR5104HE-X1</v>
          </cell>
          <cell r="D643" t="str">
            <v>1.0.01.01.13555</v>
          </cell>
          <cell r="E643" t="str">
            <v>DVR AHD \CVBS \HD-CVI \IP 4Ch 1HDD 12V I\O Allarmi</v>
          </cell>
          <cell r="F643">
            <v>219</v>
          </cell>
        </row>
        <row r="644">
          <cell r="C644" t="str">
            <v>XVR5104H-I</v>
          </cell>
          <cell r="D644" t="str">
            <v>1.0.01.01.13941</v>
          </cell>
          <cell r="E644" t="str">
            <v>4 Channel Penta-brid 1080P Mini 1U DVR</v>
          </cell>
          <cell r="F644">
            <v>225</v>
          </cell>
        </row>
        <row r="645">
          <cell r="C645" t="str">
            <v>XVR5104HS-4KL-I2</v>
          </cell>
          <cell r="D645" t="str">
            <v>1.0.01.01.14667</v>
          </cell>
          <cell r="E645" t="str">
            <v>XVR AI 4ch HDCVI/CVBS/TVI/AHD 4K 4+4 ch IP</v>
          </cell>
          <cell r="F645">
            <v>238</v>
          </cell>
        </row>
        <row r="646">
          <cell r="C646" t="str">
            <v>XVR5104HS-I2</v>
          </cell>
          <cell r="D646" t="str">
            <v>1.0.01.01.14675</v>
          </cell>
          <cell r="E646" t="str">
            <v>XVR AI 4ch HDCVI/CVBS/TVI/AHD 4+2 ch IP</v>
          </cell>
          <cell r="F646">
            <v>161</v>
          </cell>
        </row>
        <row r="647">
          <cell r="C647" t="str">
            <v>XVR5104H-X-4P</v>
          </cell>
          <cell r="D647" t="str">
            <v>1.0.01.01.13988</v>
          </cell>
          <cell r="E647" t="str">
            <v>4 Channel Penta-brid 1080P Mini 1U DVR</v>
          </cell>
          <cell r="F647">
            <v>226</v>
          </cell>
        </row>
        <row r="648">
          <cell r="C648" t="str">
            <v>XVR5108C-X</v>
          </cell>
          <cell r="D648" t="str">
            <v>1.0.01.01.13066</v>
          </cell>
          <cell r="E648" t="str">
            <v>DVR AHD \CVBS \HD-CVI \IP 8Ch 1HDD 12V I\O Audio</v>
          </cell>
          <cell r="F648">
            <v>193</v>
          </cell>
        </row>
        <row r="649">
          <cell r="C649" t="str">
            <v>XVR5108H-4KL-X-8P</v>
          </cell>
          <cell r="D649" t="str">
            <v>1.0.01.01.13343</v>
          </cell>
          <cell r="E649" t="str">
            <v>DVR AHD \CVBS \HD-CVI \IP 8Ch 1HDD POC \53V \RS485</v>
          </cell>
          <cell r="F649">
            <v>529</v>
          </cell>
        </row>
        <row r="650">
          <cell r="C650" t="str">
            <v>XVR5108HE-4KL-I2</v>
          </cell>
          <cell r="D650" t="str">
            <v>1.0.01.01.14494</v>
          </cell>
          <cell r="E650" t="str">
            <v>XVR AI 8ch HDCVI/CVBS/TVI/AHD 4K 8+8 ch IP</v>
          </cell>
          <cell r="F650">
            <v>405</v>
          </cell>
        </row>
        <row r="651">
          <cell r="C651" t="str">
            <v>XVR5108HE-I2</v>
          </cell>
          <cell r="D651" t="str">
            <v>1.0.01.01.14656</v>
          </cell>
          <cell r="E651" t="str">
            <v>XVR AI 8ch HDCVI/CVBS/TVI/AHD 8+4 ch IP</v>
          </cell>
          <cell r="F651">
            <v>314</v>
          </cell>
        </row>
        <row r="652">
          <cell r="C652" t="str">
            <v>XVR5108HE-X</v>
          </cell>
          <cell r="D652" t="str">
            <v>1.0.01.01.13076</v>
          </cell>
          <cell r="E652" t="str">
            <v>DVR AHD \CVBS \HD-CVI \IP 8Ch 1HDD 12V I\O Allarmi</v>
          </cell>
          <cell r="F652">
            <v>311</v>
          </cell>
        </row>
        <row r="653">
          <cell r="C653" t="str">
            <v>XVR5108HS-4KL-I2</v>
          </cell>
          <cell r="D653" t="str">
            <v>1.0.01.01.14495</v>
          </cell>
          <cell r="E653" t="str">
            <v>XVR AI 8ch HDCVI/CVBS/TVI/AHD 4K 8+8 ch IP</v>
          </cell>
          <cell r="F653">
            <v>358</v>
          </cell>
        </row>
        <row r="654">
          <cell r="C654" t="str">
            <v>XVR5108HS-4KL-X</v>
          </cell>
          <cell r="D654" t="str">
            <v>1.0.01.01.13090</v>
          </cell>
          <cell r="E654" t="str">
            <v>DVR AHD \CVBS \HD-CVI \IP 8Ch 1HDD 12V I\O Audio</v>
          </cell>
          <cell r="F654">
            <v>341</v>
          </cell>
        </row>
        <row r="655">
          <cell r="C655" t="str">
            <v>XVR5108HS-I2</v>
          </cell>
          <cell r="D655" t="str">
            <v>1.0.01.01.14669</v>
          </cell>
          <cell r="E655" t="str">
            <v>XVR AI 8ch HDCVI/CVBS/TVI/AHD 8+4 ch IP</v>
          </cell>
          <cell r="F655">
            <v>229</v>
          </cell>
        </row>
        <row r="656">
          <cell r="C656" t="str">
            <v>XVR5108HS-X</v>
          </cell>
          <cell r="D656" t="str">
            <v>1.0.01.01.13070</v>
          </cell>
          <cell r="E656" t="str">
            <v>DVR AHD \CVBS \HD-CVI \IP 8Ch 1HDD 12V I\O Audio</v>
          </cell>
          <cell r="F656">
            <v>225</v>
          </cell>
        </row>
        <row r="657">
          <cell r="C657" t="str">
            <v>XVR5108H-X-8P</v>
          </cell>
          <cell r="D657" t="str">
            <v>1.0.01.01.14038</v>
          </cell>
          <cell r="E657" t="str">
            <v>8 Channel Penta-brid 1080P Mini 1U DVR</v>
          </cell>
          <cell r="F657">
            <v>334</v>
          </cell>
        </row>
        <row r="658">
          <cell r="C658" t="str">
            <v>XVR5116H-4KL-I2</v>
          </cell>
          <cell r="D658" t="str">
            <v>1.0.01.01.14484</v>
          </cell>
          <cell r="E658" t="str">
            <v>XVR AI 16ch HDCVI/CVBS/TVI/AHD 4K 16+16 ch IP</v>
          </cell>
          <cell r="F658">
            <v>646</v>
          </cell>
        </row>
        <row r="659">
          <cell r="C659" t="str">
            <v>XVR5116HE-4KL-I2</v>
          </cell>
          <cell r="D659" t="str">
            <v>1.0.01.01.14485</v>
          </cell>
          <cell r="E659" t="str">
            <v>XVR AI 16ch HDCVI/CVBS/TVI/AHD 4K 16+16 ch IP</v>
          </cell>
          <cell r="F659">
            <v>719</v>
          </cell>
        </row>
        <row r="660">
          <cell r="C660" t="str">
            <v>XVR5116HE-I2</v>
          </cell>
          <cell r="D660" t="str">
            <v>1.0.01.01.14478</v>
          </cell>
          <cell r="E660" t="str">
            <v>XVR AI 16ch HDCVI/CVBS/TVI/AHD 16+8 ch IP</v>
          </cell>
          <cell r="F660">
            <v>449</v>
          </cell>
        </row>
        <row r="661">
          <cell r="C661" t="str">
            <v>XVR5116H-I</v>
          </cell>
          <cell r="D661" t="str">
            <v>1.0.01.01.13945</v>
          </cell>
          <cell r="E661" t="str">
            <v>16 Channel Penta-brid 1080P Mini 1U DVR</v>
          </cell>
          <cell r="F661">
            <v>461</v>
          </cell>
        </row>
        <row r="662">
          <cell r="C662" t="str">
            <v>XVR5116HS-I2</v>
          </cell>
          <cell r="D662" t="str">
            <v>1.0.01.01.14476</v>
          </cell>
          <cell r="E662" t="str">
            <v>XVR AI 16ch HDCVI/CVBS/TVI/AHD 16+8 ch IP</v>
          </cell>
          <cell r="F662">
            <v>365</v>
          </cell>
        </row>
        <row r="663">
          <cell r="C663" t="str">
            <v>XVR5116HS-X</v>
          </cell>
          <cell r="D663" t="str">
            <v>1.0.01.01.13101</v>
          </cell>
          <cell r="E663" t="str">
            <v>DVR AHD \CVBS \HD-CVI \IP 16Ch 1HDD 12V I\O Audio</v>
          </cell>
          <cell r="F663">
            <v>360</v>
          </cell>
        </row>
        <row r="664">
          <cell r="C664" t="str">
            <v>XVR5208A-4KL-I2</v>
          </cell>
          <cell r="D664" t="str">
            <v>1.0.01.01.14496</v>
          </cell>
          <cell r="E664" t="str">
            <v>XVR AI 8ch HDCVI/CVBS/TVI/AHD 4K 8+8 ch IP</v>
          </cell>
          <cell r="F664">
            <v>490</v>
          </cell>
        </row>
        <row r="665">
          <cell r="C665" t="str">
            <v>XVR5208AN-4KL-I2</v>
          </cell>
          <cell r="D665" t="str">
            <v>1.0.01.01.14497</v>
          </cell>
          <cell r="E665" t="str">
            <v>XVR AI 8ch HDCVI/CVBS/TVI/AHD 4K 8+8 ch IP</v>
          </cell>
          <cell r="F665">
            <v>466</v>
          </cell>
        </row>
        <row r="666">
          <cell r="C666" t="str">
            <v>XVR5208AN-4KL-X</v>
          </cell>
          <cell r="D666" t="str">
            <v>1.0.01.01.13082</v>
          </cell>
          <cell r="E666" t="str">
            <v>DVR AHD \CVBS \HD-CVI \IP 8Ch 2HDD 12V I\O Audio</v>
          </cell>
          <cell r="F666">
            <v>446</v>
          </cell>
        </row>
        <row r="667">
          <cell r="C667" t="str">
            <v>XVR5208AN-4KL-X-8P</v>
          </cell>
          <cell r="D667" t="str">
            <v>1.0.01.01.13345</v>
          </cell>
          <cell r="E667" t="str">
            <v>DVR AHD \CVBS \HD-CVI \IP 8Ch 2HDD 12V \POC 1 LAN</v>
          </cell>
          <cell r="F667">
            <v>598</v>
          </cell>
        </row>
        <row r="668">
          <cell r="C668" t="str">
            <v>XVR5216A-4KL-I2</v>
          </cell>
          <cell r="D668" t="str">
            <v>1.0.01.01.14486</v>
          </cell>
          <cell r="E668" t="str">
            <v>XVR AI 16ch HDCVI/CVBS/TVI/AHD 4K 16+16 ch IP</v>
          </cell>
          <cell r="F668">
            <v>775</v>
          </cell>
        </row>
        <row r="669">
          <cell r="C669" t="str">
            <v>XVR5216A-I2</v>
          </cell>
          <cell r="D669" t="str">
            <v>1.0.01.01.14479</v>
          </cell>
          <cell r="E669" t="str">
            <v>XVR AI 16ch HDCVI/CVBS/TVI/AHD 4K 16+8 ch IP</v>
          </cell>
          <cell r="F669">
            <v>510</v>
          </cell>
        </row>
        <row r="670">
          <cell r="C670" t="str">
            <v>XVR5216AN-4KL-I2</v>
          </cell>
          <cell r="D670" t="str">
            <v>1.0.01.01.14487</v>
          </cell>
          <cell r="E670" t="str">
            <v>XVR AI 16ch HDCVI/CVBS/TVI/AHD 4K 16+16 ch IP</v>
          </cell>
          <cell r="F670">
            <v>740</v>
          </cell>
        </row>
        <row r="671">
          <cell r="C671" t="str">
            <v>XVR5216AN-4KL-X</v>
          </cell>
          <cell r="D671" t="str">
            <v>1.0.01.01.13134</v>
          </cell>
          <cell r="E671" t="str">
            <v>DVR AHD \CVBS \HD-CVI \IP 16Ch 2HDD 12V I\O Audio</v>
          </cell>
          <cell r="F671">
            <v>737</v>
          </cell>
        </row>
        <row r="672">
          <cell r="C672" t="str">
            <v>XVR5216AN-4KL-X-16P</v>
          </cell>
          <cell r="D672" t="str">
            <v>1.0.01.01.13341</v>
          </cell>
          <cell r="E672" t="str">
            <v>DVR AHD \CVBS \HD-CVI \IP 16Ch 2HDD 12V \POC 1 LAN</v>
          </cell>
          <cell r="F672">
            <v>951</v>
          </cell>
        </row>
        <row r="673">
          <cell r="C673" t="str">
            <v>XVR5216AN-I2</v>
          </cell>
          <cell r="D673" t="str">
            <v>1.0.01.01.14480</v>
          </cell>
          <cell r="E673" t="str">
            <v>XVR AI 16ch HDCVI/CVBS/TVI/AHD 16+8 ch IP</v>
          </cell>
          <cell r="F673">
            <v>473</v>
          </cell>
        </row>
        <row r="674">
          <cell r="C674" t="str">
            <v>XVR5216AN-X</v>
          </cell>
          <cell r="D674" t="str">
            <v>1.0.01.01.13109</v>
          </cell>
          <cell r="E674" t="str">
            <v>DVR AHD \CVBS \HD-CVI \IP 16Ch 2HDD 12V I\O Audio</v>
          </cell>
          <cell r="F674">
            <v>469</v>
          </cell>
        </row>
        <row r="675">
          <cell r="C675" t="str">
            <v>XVR5216AN-X-16P</v>
          </cell>
          <cell r="D675" t="str">
            <v>1.0.01.01.14039</v>
          </cell>
          <cell r="E675" t="str">
            <v>16 Channel Penta-brid 1080P DVR</v>
          </cell>
          <cell r="F675">
            <v>609</v>
          </cell>
        </row>
        <row r="676">
          <cell r="C676" t="str">
            <v>XVR5216A-X</v>
          </cell>
          <cell r="D676" t="str">
            <v>1.0.01.01.13107#0039</v>
          </cell>
          <cell r="E676" t="str">
            <v>DVR AHD \CVBS \HD-CVI \IP 16Ch 2HDD 12V \I\O Audio</v>
          </cell>
          <cell r="F676">
            <v>507</v>
          </cell>
        </row>
        <row r="677">
          <cell r="C677" t="str">
            <v>XVR5232AN-4KL-I2</v>
          </cell>
          <cell r="D677" t="str">
            <v>1.0.01.01.14756</v>
          </cell>
          <cell r="E677" t="str">
            <v>32 Channel Penta-brid 4K-N/5MP 1U WizSense DVR</v>
          </cell>
          <cell r="F677">
            <v>1229</v>
          </cell>
        </row>
        <row r="678">
          <cell r="C678" t="str">
            <v>XVR5232AN-I2</v>
          </cell>
          <cell r="D678" t="str">
            <v>1.0.01.01.14533</v>
          </cell>
          <cell r="E678" t="str">
            <v>XVR AI 32ch HDCVI/CVBS/TVI/AHD/IP</v>
          </cell>
          <cell r="F678">
            <v>732</v>
          </cell>
        </row>
        <row r="679">
          <cell r="C679" t="str">
            <v>XVR5416L-4KL-I2</v>
          </cell>
          <cell r="D679" t="str">
            <v>1.0.01.01.14758</v>
          </cell>
          <cell r="E679" t="str">
            <v>16 Channel Penta-brid 4K-N/5MP 1.5U WizSense DVR</v>
          </cell>
          <cell r="F679">
            <v>965</v>
          </cell>
        </row>
        <row r="680">
          <cell r="C680" t="str">
            <v>XVR5416L-I2</v>
          </cell>
          <cell r="D680" t="str">
            <v>1.0.01.01.14759</v>
          </cell>
          <cell r="E680" t="str">
            <v>16 Channel Penta-brid 5M-N/1080P 1.5U WizSense DVR</v>
          </cell>
          <cell r="F680">
            <v>704</v>
          </cell>
        </row>
        <row r="681">
          <cell r="C681" t="str">
            <v>XVR5416L-X</v>
          </cell>
          <cell r="D681" t="str">
            <v>1.0.01.01.13828</v>
          </cell>
          <cell r="E681" t="str">
            <v>16 Channel Penta-brid 1080P 1.5U DVR</v>
          </cell>
          <cell r="F681">
            <v>760</v>
          </cell>
        </row>
        <row r="682">
          <cell r="C682" t="str">
            <v>XVR5432L-4KL-I2</v>
          </cell>
          <cell r="D682" t="str">
            <v>1.0.01.01.14769</v>
          </cell>
          <cell r="E682" t="str">
            <v>32 Channel Penta-brid 4K-N/5MP 1.5U WizSense DVR</v>
          </cell>
          <cell r="F682">
            <v>1447</v>
          </cell>
        </row>
        <row r="683">
          <cell r="C683" t="str">
            <v>XVR5432L-I2</v>
          </cell>
          <cell r="D683" t="str">
            <v>1.0.01.01.14770</v>
          </cell>
          <cell r="E683" t="str">
            <v>32 Channel Penta-brid 5M-N/1080P 1.5U WizSense DVR</v>
          </cell>
          <cell r="F683">
            <v>1055</v>
          </cell>
        </row>
        <row r="684">
          <cell r="C684" t="str">
            <v>XVR5816S-4KL-I2</v>
          </cell>
          <cell r="D684" t="str">
            <v>1.0.01.01.14761</v>
          </cell>
          <cell r="E684" t="str">
            <v>16 Channel Penta-brid 4K-N/5MP 2U WizSense DVR</v>
          </cell>
          <cell r="F684">
            <v>1303</v>
          </cell>
        </row>
        <row r="685">
          <cell r="C685" t="str">
            <v>XVR5816S-I2</v>
          </cell>
          <cell r="D685" t="str">
            <v>1.0.01.01.14762</v>
          </cell>
          <cell r="E685" t="str">
            <v>16 Channel Penta-brid 5M-N/1080P 2U WizSense DVR</v>
          </cell>
          <cell r="F685">
            <v>932</v>
          </cell>
        </row>
        <row r="686">
          <cell r="C686" t="str">
            <v>XVR5816S-X</v>
          </cell>
          <cell r="D686" t="str">
            <v>1.0.01.01.13832</v>
          </cell>
          <cell r="E686" t="str">
            <v>16 Channel Penta-brid 1080P 2U DVR</v>
          </cell>
          <cell r="F686">
            <v>1012</v>
          </cell>
        </row>
        <row r="687">
          <cell r="C687" t="str">
            <v>XVR5832S-4KL-I2</v>
          </cell>
          <cell r="D687" t="str">
            <v>1.0.01.01.14771</v>
          </cell>
          <cell r="E687" t="str">
            <v>32 Channel Penta-brid 4K-N/5MP 2U WizSense DVR</v>
          </cell>
          <cell r="F687">
            <v>1654</v>
          </cell>
        </row>
        <row r="688">
          <cell r="C688" t="str">
            <v>XVR5832S-I2</v>
          </cell>
          <cell r="D688" t="str">
            <v>1.0.01.01.14772</v>
          </cell>
          <cell r="E688" t="str">
            <v>32 Channel Penta-brid 5M-N/1080P 2U WizSense DVR</v>
          </cell>
          <cell r="F688">
            <v>1284</v>
          </cell>
        </row>
        <row r="689">
          <cell r="C689" t="str">
            <v>XVR5832S-X</v>
          </cell>
          <cell r="D689" t="str">
            <v>1.0.01.01.13324</v>
          </cell>
          <cell r="E689" t="str">
            <v>DVR AHD \CVBS \HD-CVI \IP 32Ch 8HDD 240V \RS232</v>
          </cell>
          <cell r="F689">
            <v>1388</v>
          </cell>
        </row>
        <row r="690">
          <cell r="C690" t="str">
            <v>XVR7104H-4K-I2</v>
          </cell>
          <cell r="D690" t="str">
            <v>1.0.01.01.14498</v>
          </cell>
          <cell r="E690" t="str">
            <v>XVR AI 4ch HDCVI/CVBS/TVI/AHD 4K 4+4 ch IP</v>
          </cell>
          <cell r="F690">
            <v>384</v>
          </cell>
        </row>
        <row r="691">
          <cell r="C691" t="str">
            <v>XVR7104HE-4K-I2</v>
          </cell>
          <cell r="D691" t="str">
            <v>1.0.01.01.14499</v>
          </cell>
          <cell r="E691" t="str">
            <v>XVR AI 4ch HDCVI/CVBS/TVI/AHD 4K 4+4 ch IP</v>
          </cell>
          <cell r="F691">
            <v>427</v>
          </cell>
        </row>
        <row r="692">
          <cell r="C692" t="str">
            <v>XVR7108H-4K-I2</v>
          </cell>
          <cell r="D692" t="str">
            <v>1.0.01.01.14534</v>
          </cell>
          <cell r="E692" t="str">
            <v>XVR AI 8ch HDCVI/CVBS/TVI/AHD 4K 8+8 ch IP</v>
          </cell>
          <cell r="F692">
            <v>537</v>
          </cell>
        </row>
        <row r="693">
          <cell r="C693" t="str">
            <v>XVR7108HE-4K-I2</v>
          </cell>
          <cell r="D693" t="str">
            <v>1.0.01.01.14535</v>
          </cell>
          <cell r="E693" t="str">
            <v>XVR AI 8ch HDCVI/CVBS/TVI/AHD 4K 8+8 ch IP</v>
          </cell>
          <cell r="F693">
            <v>590</v>
          </cell>
        </row>
        <row r="694">
          <cell r="C694" t="str">
            <v>XVR7208A-4K-I2</v>
          </cell>
          <cell r="D694" t="str">
            <v>1.0.01.01.14536</v>
          </cell>
          <cell r="E694" t="str">
            <v>XVR AI 8ch HDCVI/CVBS/TVI/AHD 4K 8+8 ch IP</v>
          </cell>
          <cell r="F694">
            <v>665</v>
          </cell>
        </row>
        <row r="695">
          <cell r="C695" t="str">
            <v>XVR8208A-4K-I</v>
          </cell>
          <cell r="D695" t="str">
            <v>1.0.01.01.13722</v>
          </cell>
          <cell r="E695" t="str">
            <v>8 Channel Penta-brid 4K 1U Digital Video Recorder</v>
          </cell>
          <cell r="F695">
            <v>2473</v>
          </cell>
        </row>
        <row r="696">
          <cell r="C696" t="str">
            <v>XVR8208A-4KL-I</v>
          </cell>
          <cell r="D696" t="str">
            <v>1.0.01.01.13922</v>
          </cell>
          <cell r="E696" t="str">
            <v>8 Channel Penta-brid 4K 1U Digital Video Recorder</v>
          </cell>
          <cell r="F696">
            <v>825</v>
          </cell>
        </row>
        <row r="697">
          <cell r="C697" t="str">
            <v>XVR8216A-4KL-I</v>
          </cell>
          <cell r="D697" t="str">
            <v>1.0.01.01.13698</v>
          </cell>
          <cell r="E697" t="str">
            <v>16 Channel Penta-brid 4K 1U Digital Video Recorder</v>
          </cell>
          <cell r="F697">
            <v>2628</v>
          </cell>
        </row>
        <row r="698">
          <cell r="C698" t="str">
            <v>XVR8816S-4KL-I</v>
          </cell>
          <cell r="D698" t="str">
            <v>1.0.01.01.13878</v>
          </cell>
          <cell r="E698" t="str">
            <v>16 Channel Penta-brid 4K 2U Digital Video Recorder</v>
          </cell>
          <cell r="F698">
            <v>3110</v>
          </cell>
        </row>
        <row r="699">
          <cell r="C699" t="str">
            <v>IPC-EB5531</v>
          </cell>
          <cell r="D699" t="str">
            <v>1.0.01.04.25046</v>
          </cell>
          <cell r="E699" t="str">
            <v>DOME 5Mp Fissa 180° 12V \PoE H265 \IK8 antivandalo</v>
          </cell>
          <cell r="F699">
            <v>347</v>
          </cell>
        </row>
        <row r="700">
          <cell r="C700" t="str">
            <v>IPC-EBW81242</v>
          </cell>
          <cell r="D700" t="str">
            <v>1.0.01.04.28370</v>
          </cell>
          <cell r="E700" t="str">
            <v>12MP HD AI Fisheye Network Camera</v>
          </cell>
          <cell r="F700">
            <v>1400</v>
          </cell>
        </row>
        <row r="701">
          <cell r="C701" t="str">
            <v>IPC-EBW8630-IVC</v>
          </cell>
          <cell r="D701" t="str">
            <v>1.0.01.04.21028</v>
          </cell>
          <cell r="E701" t="str">
            <v>DOME 6Mp Fissa 1.3mm 12V \PoE IR 10m \SD Card</v>
          </cell>
          <cell r="F701">
            <v>1126</v>
          </cell>
        </row>
        <row r="702">
          <cell r="C702" t="str">
            <v>IPC-EW5531-AS</v>
          </cell>
          <cell r="D702" t="str">
            <v>1.0.01.04.28931</v>
          </cell>
          <cell r="E702" t="str">
            <v>5MP Panoramic Network IR Fisheye Camera</v>
          </cell>
          <cell r="F702">
            <v>369</v>
          </cell>
        </row>
        <row r="703">
          <cell r="C703" t="str">
            <v>IPC-HCBW8442</v>
          </cell>
          <cell r="D703" t="str">
            <v>1.0.01.04.31634</v>
          </cell>
          <cell r="E703" t="str">
            <v>4MP WDR IR Corner Network Camera</v>
          </cell>
          <cell r="F703">
            <v>813</v>
          </cell>
        </row>
        <row r="704">
          <cell r="C704" t="str">
            <v>IPC-HDBW1235E-W-S2</v>
          </cell>
          <cell r="D704" t="str">
            <v>1.0.03.04.10386</v>
          </cell>
          <cell r="E704" t="str">
            <v>DOME 2Mp Fissa 2.8mm 12V IR 30m H265 \ICR \SD Card</v>
          </cell>
          <cell r="F704">
            <v>125</v>
          </cell>
        </row>
        <row r="705">
          <cell r="C705" t="str">
            <v>IPC-HDBW1435E-W-S2</v>
          </cell>
          <cell r="D705" t="str">
            <v>1.0.03.04.10390</v>
          </cell>
          <cell r="E705" t="str">
            <v>DOME 4Mp Fissa 2.8mm 12V IR 30m ICR  \SD Card</v>
          </cell>
          <cell r="F705">
            <v>151</v>
          </cell>
        </row>
        <row r="706">
          <cell r="C706" t="str">
            <v>IPC-HDBW3241E-S</v>
          </cell>
          <cell r="D706" t="str">
            <v>1.0.01.04.31518</v>
          </cell>
          <cell r="E706" t="str">
            <v>2MP Lite AI IR Fixed focal Dome Network Camera</v>
          </cell>
          <cell r="F706">
            <v>174</v>
          </cell>
        </row>
        <row r="707">
          <cell r="C707" t="str">
            <v>IPC-HDBW3241F-AS-M</v>
          </cell>
          <cell r="D707" t="str">
            <v>1.0.01.04.30980</v>
          </cell>
          <cell r="E707" t="str">
            <v>2MP Lite AI IR Fixed focal Dome Network Camera</v>
          </cell>
          <cell r="F707">
            <v>174</v>
          </cell>
        </row>
        <row r="708">
          <cell r="C708" t="str">
            <v>IPC-HDBW3241R-ZS</v>
          </cell>
          <cell r="D708" t="str">
            <v>1.0.01.04.31521</v>
          </cell>
          <cell r="E708" t="str">
            <v>2MP Lite AI IR Vari-focal Dome Network Camera</v>
          </cell>
          <cell r="F708">
            <v>302</v>
          </cell>
        </row>
        <row r="709">
          <cell r="C709" t="str">
            <v>IPC-HDBW3249E-AS-NI</v>
          </cell>
          <cell r="D709" t="str">
            <v>1.0.01.04.33368</v>
          </cell>
          <cell r="E709" t="str">
            <v>2MP Lite AI Full-color Fixed-focal Dome Network Ca</v>
          </cell>
          <cell r="F709">
            <v>201</v>
          </cell>
        </row>
        <row r="710">
          <cell r="C710" t="str">
            <v>IPC-HDBW3441E-S</v>
          </cell>
          <cell r="D710" t="str">
            <v>1.0.01.04.31519</v>
          </cell>
          <cell r="E710" t="str">
            <v>4MP Lite AI IR Fixed focal Dome Network Camera</v>
          </cell>
          <cell r="F710">
            <v>192</v>
          </cell>
        </row>
        <row r="711">
          <cell r="C711" t="str">
            <v>IPC-HDBW3441F-AS-M</v>
          </cell>
          <cell r="D711" t="str">
            <v>1.0.01.04.30981</v>
          </cell>
          <cell r="E711" t="str">
            <v>4MP Lite AI IR Fixed focal Dome Network Camera</v>
          </cell>
          <cell r="F711">
            <v>192</v>
          </cell>
        </row>
        <row r="712">
          <cell r="C712" t="str">
            <v>IPC-HDBW3441R-ZS</v>
          </cell>
          <cell r="D712" t="str">
            <v>1.0.01.04.31523</v>
          </cell>
          <cell r="E712" t="str">
            <v>4MP Lite AI IR Vari-focal Dome Network Camera</v>
          </cell>
          <cell r="F712">
            <v>315</v>
          </cell>
        </row>
        <row r="713">
          <cell r="C713" t="str">
            <v>IPC-HDBW3449E-AS-NI</v>
          </cell>
          <cell r="D713" t="str">
            <v>1.0.01.04.33376</v>
          </cell>
          <cell r="E713" t="str">
            <v>4MP Lite AI Full-color Fixed-focal Dome Network Ca</v>
          </cell>
          <cell r="F713">
            <v>219</v>
          </cell>
        </row>
        <row r="714">
          <cell r="C714" t="str">
            <v>IPC-HDBW3841E-S</v>
          </cell>
          <cell r="D714" t="str">
            <v>1.0.01.04.33937</v>
          </cell>
          <cell r="E714" t="str">
            <v>8MP Lite AI IR Fixed focal Dome Network Camera</v>
          </cell>
          <cell r="F714">
            <v>286</v>
          </cell>
        </row>
        <row r="715">
          <cell r="C715" t="str">
            <v>IPC-HDBW3841R-ZS</v>
          </cell>
          <cell r="D715" t="str">
            <v>1.0.01.04.33807</v>
          </cell>
          <cell r="E715" t="str">
            <v>8MP Lite AI IR Vari-focal Dome Network Camera</v>
          </cell>
          <cell r="F715">
            <v>455</v>
          </cell>
        </row>
        <row r="716">
          <cell r="C716" t="str">
            <v>IPC-HDBW5241E-Z5E</v>
          </cell>
          <cell r="D716" t="str">
            <v>1.0.01.04.29244</v>
          </cell>
          <cell r="E716" t="str">
            <v>2MP WDR IR Dome AI Network Camera</v>
          </cell>
          <cell r="F716">
            <v>494</v>
          </cell>
        </row>
        <row r="717">
          <cell r="C717" t="str">
            <v>IPC-HDBW5241E-ZE</v>
          </cell>
          <cell r="D717" t="str">
            <v>1.0.01.04.29242</v>
          </cell>
          <cell r="E717" t="str">
            <v>2MP WDR IR Dome AI Network Camera</v>
          </cell>
          <cell r="F717">
            <v>399</v>
          </cell>
        </row>
        <row r="718">
          <cell r="C718" t="str">
            <v>IPC-HDBW5241R-ASE</v>
          </cell>
          <cell r="D718" t="str">
            <v>1.0.01.04.30110</v>
          </cell>
          <cell r="E718" t="str">
            <v>2MP WDR IR Dome AI Network Camera</v>
          </cell>
          <cell r="F718">
            <v>238</v>
          </cell>
        </row>
        <row r="719">
          <cell r="C719" t="str">
            <v>IPC-HDBW5241R-ASE-NI</v>
          </cell>
          <cell r="D719" t="str">
            <v>1.0.01.04.32137</v>
          </cell>
          <cell r="E719" t="str">
            <v>2MP Pro AI Full-color Fixed-focal Dome Network Cam</v>
          </cell>
          <cell r="F719">
            <v>286</v>
          </cell>
        </row>
        <row r="720">
          <cell r="C720" t="str">
            <v>IPC-HDBW5242H-Z6E-MF</v>
          </cell>
          <cell r="D720" t="str">
            <v>1.0.01.04.33837</v>
          </cell>
          <cell r="E720" t="str">
            <v>2MP Vari-focal Dome WizMind Network Camera</v>
          </cell>
          <cell r="F720">
            <v>724</v>
          </cell>
        </row>
        <row r="721">
          <cell r="C721" t="str">
            <v>IPC-HDBW5242H-ZE-MF</v>
          </cell>
          <cell r="D721" t="str">
            <v>1.0.01.04.33835</v>
          </cell>
          <cell r="E721" t="str">
            <v>2MP Vari-focal Dome WizMind Network Camera</v>
          </cell>
          <cell r="F721">
            <v>605</v>
          </cell>
        </row>
        <row r="722">
          <cell r="C722" t="str">
            <v>IPC-HDBW5442E-Z4E</v>
          </cell>
          <cell r="D722" t="str">
            <v>1.0.01.04.30803</v>
          </cell>
          <cell r="E722" t="str">
            <v>4MP WDR IR Dome AI Network Camera</v>
          </cell>
          <cell r="F722">
            <v>661</v>
          </cell>
        </row>
        <row r="723">
          <cell r="C723" t="str">
            <v>IPC-HDBW5442E-ZE</v>
          </cell>
          <cell r="D723" t="str">
            <v>1.0.01.04.29238</v>
          </cell>
          <cell r="E723" t="str">
            <v>4MP WDR IR Dome AI Network Camera</v>
          </cell>
          <cell r="F723">
            <v>542</v>
          </cell>
        </row>
        <row r="724">
          <cell r="C724" t="str">
            <v>IPC-HDBW5442H-Z4E</v>
          </cell>
          <cell r="D724" t="str">
            <v>1.0.01.04.33840</v>
          </cell>
          <cell r="E724" t="str">
            <v>4MP Vari-focal Dome WizMind Network Camera</v>
          </cell>
          <cell r="F724">
            <v>739</v>
          </cell>
        </row>
        <row r="725">
          <cell r="C725" t="str">
            <v>IPC-HDBW5442H-ZE</v>
          </cell>
          <cell r="D725" t="str">
            <v>1.0.01.04.33838</v>
          </cell>
          <cell r="E725" t="str">
            <v>4MP Vari-focal Dome WizMind Network Camera</v>
          </cell>
          <cell r="F725">
            <v>619</v>
          </cell>
        </row>
        <row r="726">
          <cell r="C726" t="str">
            <v>IPC-HDBW5442R-ASE</v>
          </cell>
          <cell r="D726" t="str">
            <v>1.0.01.04.30146</v>
          </cell>
          <cell r="E726" t="str">
            <v>4MP WDR IR Dome AI Network Camera</v>
          </cell>
          <cell r="F726">
            <v>352</v>
          </cell>
        </row>
        <row r="727">
          <cell r="C727" t="str">
            <v>IPC-HDBW5442R-ASE-NI</v>
          </cell>
          <cell r="D727" t="str">
            <v>1.0.01.04.31017</v>
          </cell>
          <cell r="E727" t="str">
            <v>4MP WDR Full Color IR Dome AI Network Camera</v>
          </cell>
          <cell r="F727">
            <v>428</v>
          </cell>
        </row>
        <row r="728">
          <cell r="C728" t="str">
            <v>IPC-HDBW5541E-Z5E</v>
          </cell>
          <cell r="D728" t="str">
            <v>1.0.01.04.29193</v>
          </cell>
          <cell r="E728" t="str">
            <v>5MP WDR IR Dome AI Network Camera</v>
          </cell>
          <cell r="F728">
            <v>566</v>
          </cell>
        </row>
        <row r="729">
          <cell r="C729" t="str">
            <v>IPC-HDBW5541E-ZE</v>
          </cell>
          <cell r="D729" t="str">
            <v>1.0.01.04.29236</v>
          </cell>
          <cell r="E729" t="str">
            <v>5MP WDR IR Dome AI Network Camera</v>
          </cell>
          <cell r="F729">
            <v>470</v>
          </cell>
        </row>
        <row r="730">
          <cell r="C730" t="str">
            <v>IPC-HDBW5541R-ASE</v>
          </cell>
          <cell r="D730" t="str">
            <v>1.0.01.04.30116</v>
          </cell>
          <cell r="E730" t="str">
            <v>5MP WDR IR Dome AI Network Camera</v>
          </cell>
          <cell r="F730">
            <v>290</v>
          </cell>
        </row>
        <row r="731">
          <cell r="C731" t="str">
            <v>IPC-HDBW5831E-Z5E</v>
          </cell>
          <cell r="D731" t="str">
            <v>1.0.01.04.23692</v>
          </cell>
          <cell r="E731" t="str">
            <v>DOME 8Mp Motorizzata 7~35mm 12V \24V \PoE+ \ePoE</v>
          </cell>
          <cell r="F731">
            <v>641</v>
          </cell>
        </row>
        <row r="732">
          <cell r="C732" t="str">
            <v>IPC-HDBW5831E-ZE</v>
          </cell>
          <cell r="D732" t="str">
            <v>1.0.01.04.23700</v>
          </cell>
          <cell r="E732" t="str">
            <v>DOME 8Mp Motorizzata 2.7~12mm 12V \24V \ePoE H265</v>
          </cell>
          <cell r="F732">
            <v>592</v>
          </cell>
        </row>
        <row r="733">
          <cell r="C733" t="str">
            <v>IPC-HDBW5842H-Z4HE</v>
          </cell>
          <cell r="D733" t="str">
            <v>1.0.01.04.33522</v>
          </cell>
          <cell r="E733" t="str">
            <v>8MP IR Dome WizMind Network Camera</v>
          </cell>
          <cell r="F733">
            <v>953</v>
          </cell>
        </row>
        <row r="734">
          <cell r="C734" t="str">
            <v>IPC-HDBW5842H-ZHE</v>
          </cell>
          <cell r="D734" t="str">
            <v>1.0.01.04.32034</v>
          </cell>
          <cell r="E734" t="str">
            <v>8MP IR Dome WizMind Network Camera</v>
          </cell>
          <cell r="F734">
            <v>929</v>
          </cell>
        </row>
        <row r="735">
          <cell r="C735" t="str">
            <v>IPC-HDBW71242H-Z</v>
          </cell>
          <cell r="D735" t="str">
            <v>1.0.01.04.32582</v>
          </cell>
          <cell r="E735" t="str">
            <v>DOME 12Mp Motorizzata 4.1~16.4mm 12V \24V \PoE+</v>
          </cell>
          <cell r="F735">
            <v>1210</v>
          </cell>
        </row>
        <row r="736">
          <cell r="C736" t="str">
            <v>IPC-HDBW7442H-Z</v>
          </cell>
          <cell r="D736" t="str">
            <v>1.0.01.04.29887</v>
          </cell>
          <cell r="E736" t="str">
            <v>4MP AI IR Dome Network Camera</v>
          </cell>
          <cell r="F736">
            <v>1086</v>
          </cell>
        </row>
        <row r="737">
          <cell r="C737" t="str">
            <v>IPC-HDBW7442H-Z4</v>
          </cell>
          <cell r="D737" t="str">
            <v>1.0.01.04.30736</v>
          </cell>
          <cell r="E737" t="str">
            <v>4MP AI IR Dome Network Camera</v>
          </cell>
          <cell r="F737">
            <v>1136</v>
          </cell>
        </row>
        <row r="738">
          <cell r="C738" t="str">
            <v>IPC-HDBW7442H-Z4FR</v>
          </cell>
          <cell r="D738" t="str">
            <v>1.0.01.04.30647</v>
          </cell>
          <cell r="E738" t="str">
            <v>4MP AI IR Dome Network Camera</v>
          </cell>
          <cell r="F738">
            <v>1210</v>
          </cell>
        </row>
        <row r="739">
          <cell r="C739" t="str">
            <v>IPC-HDBW7442H-ZFR</v>
          </cell>
          <cell r="D739" t="str">
            <v>1.0.01.04.30643</v>
          </cell>
          <cell r="E739" t="str">
            <v>4MP AI IR Dome Network Camera</v>
          </cell>
          <cell r="F739">
            <v>1160</v>
          </cell>
        </row>
        <row r="740">
          <cell r="C740" t="str">
            <v>IPC-HDBW7842H-Z</v>
          </cell>
          <cell r="D740" t="str">
            <v>1.0.01.04.30170</v>
          </cell>
          <cell r="E740" t="str">
            <v>8MP AI IR Dome Network Camera</v>
          </cell>
          <cell r="F740">
            <v>1136</v>
          </cell>
        </row>
        <row r="741">
          <cell r="C741" t="str">
            <v>IPC-HDBW7842H-Z4</v>
          </cell>
          <cell r="D741" t="str">
            <v>1.0.01.04.33530</v>
          </cell>
          <cell r="E741" t="str">
            <v>8MP IR Dome WizMind Network Camera</v>
          </cell>
          <cell r="F741">
            <v>1185</v>
          </cell>
        </row>
        <row r="742">
          <cell r="C742" t="str">
            <v>IPC-HDPW5241G-ZE</v>
          </cell>
          <cell r="D742" t="str">
            <v>1.0.01.04.33042</v>
          </cell>
          <cell r="E742" t="str">
            <v>2MP IR Vari-focal Dome WizMind Network Camera</v>
          </cell>
          <cell r="F742">
            <v>378</v>
          </cell>
        </row>
        <row r="743">
          <cell r="C743" t="str">
            <v>IPC-HDPW5442G-ZE</v>
          </cell>
          <cell r="D743" t="str">
            <v>1.0.01.04.33046</v>
          </cell>
          <cell r="E743" t="str">
            <v>4MP WDR IR Dome AI Network Camera</v>
          </cell>
          <cell r="F743">
            <v>521</v>
          </cell>
        </row>
        <row r="744">
          <cell r="C744" t="str">
            <v>IPC-HDPW5541G-ZE</v>
          </cell>
          <cell r="D744" t="str">
            <v>1.0.01.04.33050</v>
          </cell>
          <cell r="E744" t="str">
            <v>5MP IR Vari-focal WizMind Network Camera</v>
          </cell>
          <cell r="F744">
            <v>449</v>
          </cell>
        </row>
        <row r="745">
          <cell r="C745" t="str">
            <v>IPC-HDW2431T-AS-S2</v>
          </cell>
          <cell r="D745" t="str">
            <v>1.0.01.04.31095</v>
          </cell>
          <cell r="E745" t="str">
            <v>4MP WDR IR Eyeball Network Camera</v>
          </cell>
          <cell r="F745">
            <v>142</v>
          </cell>
        </row>
        <row r="746">
          <cell r="C746" t="str">
            <v>IPC-HDW3241TM-AS</v>
          </cell>
          <cell r="D746" t="str">
            <v>1.0.01.04.31049</v>
          </cell>
          <cell r="E746" t="str">
            <v>2MP Lite AI IR Fixed focal Eyeball Netwok Camera</v>
          </cell>
          <cell r="F746">
            <v>167</v>
          </cell>
        </row>
        <row r="747">
          <cell r="C747" t="str">
            <v>IPC-HDW3241T-ZAS</v>
          </cell>
          <cell r="D747" t="str">
            <v>1.0.01.04.31534</v>
          </cell>
          <cell r="E747" t="str">
            <v>2MP Lite AI IR Vari-focal Eyeball Network Camera</v>
          </cell>
          <cell r="F747">
            <v>282</v>
          </cell>
        </row>
        <row r="748">
          <cell r="C748" t="str">
            <v>IPC-HDW3249H-AS-PV</v>
          </cell>
          <cell r="D748" t="str">
            <v>1.0.01.04.34253</v>
          </cell>
          <cell r="E748" t="str">
            <v>2MP Full-color Active Deterrence WizSense Eyeball</v>
          </cell>
          <cell r="F748">
            <v>242</v>
          </cell>
        </row>
        <row r="749">
          <cell r="C749" t="str">
            <v>IPC-HDW3249TM-AS-NI</v>
          </cell>
          <cell r="D749" t="str">
            <v>1.0.01.04.33418</v>
          </cell>
          <cell r="E749" t="str">
            <v>2MP Lite AI Full-color Fixed-focal Eyeball Network</v>
          </cell>
          <cell r="F749">
            <v>185</v>
          </cell>
        </row>
        <row r="750">
          <cell r="C750" t="str">
            <v>IPC-HDW3441TM-AS</v>
          </cell>
          <cell r="D750" t="str">
            <v>1.0.01.04.31052</v>
          </cell>
          <cell r="E750" t="str">
            <v>4MP AI IR Eyeball Network Camera</v>
          </cell>
          <cell r="F750">
            <v>185</v>
          </cell>
        </row>
        <row r="751">
          <cell r="C751" t="str">
            <v>IPC-HDW3441T-ZAS</v>
          </cell>
          <cell r="D751" t="str">
            <v>1.0.01.04.31535</v>
          </cell>
          <cell r="E751" t="str">
            <v>4MP Lite AI IR Vari-focal Eyeball Network Camera</v>
          </cell>
          <cell r="F751">
            <v>296</v>
          </cell>
        </row>
        <row r="752">
          <cell r="C752" t="str">
            <v>IPC-HDW3449H-AS-PV</v>
          </cell>
          <cell r="D752" t="str">
            <v>1.0.01.04.34257</v>
          </cell>
          <cell r="E752" t="str">
            <v>4MP Full-color Active Deterrence WizSense Eyeball</v>
          </cell>
          <cell r="F752">
            <v>278</v>
          </cell>
        </row>
        <row r="753">
          <cell r="C753" t="str">
            <v>IPC-HDW3449TM-AS-LED</v>
          </cell>
          <cell r="D753" t="str">
            <v>1.0.01.04.33424</v>
          </cell>
          <cell r="E753" t="str">
            <v>4MP Full-color Warm LED Eyeball WizSense Camera</v>
          </cell>
          <cell r="F753">
            <v>203</v>
          </cell>
        </row>
        <row r="754">
          <cell r="C754" t="str">
            <v>IPC-HDW3449TM-AS-NI</v>
          </cell>
          <cell r="D754" t="str">
            <v>1.0.01.04.33426</v>
          </cell>
          <cell r="E754" t="str">
            <v>4MP Lite AI Full-color Fixed-focal Eyeball Network</v>
          </cell>
          <cell r="F754">
            <v>203</v>
          </cell>
        </row>
        <row r="755">
          <cell r="C755" t="str">
            <v>IPC-HDW3841TM-AS</v>
          </cell>
          <cell r="D755" t="str">
            <v>1.0.01.04.33912</v>
          </cell>
          <cell r="E755" t="str">
            <v>8MP AI IR Eyeball Network Camera</v>
          </cell>
          <cell r="F755">
            <v>288</v>
          </cell>
        </row>
        <row r="756">
          <cell r="C756" t="str">
            <v>IPC-HDW3841T-ZAS</v>
          </cell>
          <cell r="D756" t="str">
            <v>1.0.01.04.33786</v>
          </cell>
          <cell r="E756" t="str">
            <v>8MP Lite AI IR Vari-focal Eyeball Network Camera</v>
          </cell>
          <cell r="F756">
            <v>458</v>
          </cell>
        </row>
        <row r="757">
          <cell r="C757" t="str">
            <v>IPC-HDW3849H-AS-PV</v>
          </cell>
          <cell r="D757" t="str">
            <v>1.0.01.04.34475</v>
          </cell>
          <cell r="E757" t="str">
            <v>8MP Full-color Active Deterrence WizSense Eyeball</v>
          </cell>
          <cell r="F757">
            <v>323</v>
          </cell>
        </row>
        <row r="758">
          <cell r="C758" t="str">
            <v>IPC-HDW5241H-AS-PV</v>
          </cell>
          <cell r="D758" t="str">
            <v>1.0.01.04.29752</v>
          </cell>
          <cell r="E758" t="str">
            <v>2MP WDR IR Eyeball AI Network Camera</v>
          </cell>
          <cell r="F758">
            <v>291</v>
          </cell>
        </row>
        <row r="759">
          <cell r="C759" t="str">
            <v>IPC-HDW5241TM-ASE</v>
          </cell>
          <cell r="D759" t="str">
            <v>1.0.01.04.33111</v>
          </cell>
          <cell r="E759" t="str">
            <v>2MP WDR IR Eyeball WizMind Network Camera</v>
          </cell>
          <cell r="F759">
            <v>230</v>
          </cell>
        </row>
        <row r="760">
          <cell r="C760" t="str">
            <v>IPC-HDW5241T-ZE</v>
          </cell>
          <cell r="D760" t="str">
            <v>1.0.01.04.33608</v>
          </cell>
          <cell r="E760" t="str">
            <v>2MP IR Vari-focal Eyeball WizMind Network Camera</v>
          </cell>
          <cell r="F760">
            <v>361</v>
          </cell>
        </row>
        <row r="761">
          <cell r="C761" t="str">
            <v>IPC-HDW5442TM-ASE</v>
          </cell>
          <cell r="D761" t="str">
            <v>1.0.01.04.33117</v>
          </cell>
          <cell r="E761" t="str">
            <v>4MP WDR IR Eyeball AI Network Camera</v>
          </cell>
          <cell r="F761">
            <v>349</v>
          </cell>
        </row>
        <row r="762">
          <cell r="C762" t="str">
            <v>IPC-HDW5442TM-AS-LED</v>
          </cell>
          <cell r="D762" t="str">
            <v>1.0.01.04.30062</v>
          </cell>
          <cell r="E762" t="str">
            <v>4MP WDR Eyeball AI Network Camera</v>
          </cell>
          <cell r="F762">
            <v>382</v>
          </cell>
        </row>
        <row r="763">
          <cell r="C763" t="str">
            <v>IPC-HDW5442T-ZE</v>
          </cell>
          <cell r="D763" t="str">
            <v>1.0.01.04.33610</v>
          </cell>
          <cell r="E763" t="str">
            <v>4MP IR Vari-focal Eyeball WizMind Network Camera</v>
          </cell>
          <cell r="F763">
            <v>504</v>
          </cell>
        </row>
        <row r="764">
          <cell r="C764" t="str">
            <v>IPC-HDW5541H-AS-PV</v>
          </cell>
          <cell r="D764" t="str">
            <v>1.0.01.04.29891</v>
          </cell>
          <cell r="E764" t="str">
            <v>5MP WDR IR Eyeball AI Network Camera</v>
          </cell>
          <cell r="F764">
            <v>343</v>
          </cell>
        </row>
        <row r="765">
          <cell r="C765" t="str">
            <v>IPC-HDW5541TM-ASE</v>
          </cell>
          <cell r="D765" t="str">
            <v>1.0.01.04.33123</v>
          </cell>
          <cell r="E765" t="str">
            <v>5MP WDR IR Eyeball AI Network Camera</v>
          </cell>
          <cell r="F765">
            <v>282</v>
          </cell>
        </row>
        <row r="766">
          <cell r="C766" t="str">
            <v>IPC-HDW5541T-ZE</v>
          </cell>
          <cell r="D766" t="str">
            <v>1.0.01.04.33611</v>
          </cell>
          <cell r="E766" t="str">
            <v>5MP IR Vari-focal Eyeball WizMind Network Camera</v>
          </cell>
          <cell r="F766">
            <v>433</v>
          </cell>
        </row>
        <row r="767">
          <cell r="C767" t="str">
            <v>IPC-HDW5831R-ZE</v>
          </cell>
          <cell r="D767" t="str">
            <v>1.0.01.04.23741</v>
          </cell>
          <cell r="E767" t="str">
            <v>DOME 8Mp Motorizzata 2.7~12mm 12V \ePoE \PoE \H265</v>
          </cell>
          <cell r="F767">
            <v>562</v>
          </cell>
        </row>
        <row r="768">
          <cell r="C768" t="str">
            <v>IPC-HDW8341X-3D-S2</v>
          </cell>
          <cell r="D768" t="str">
            <v>1.0.01.04.32477</v>
          </cell>
          <cell r="E768" t="str">
            <v>3MP WizMind Dual-Lens Network Camera</v>
          </cell>
          <cell r="F768">
            <v>759</v>
          </cell>
        </row>
        <row r="769">
          <cell r="C769" t="str">
            <v>IPC-HDW8341X-BV-3D</v>
          </cell>
          <cell r="D769" t="str">
            <v>1.0.01.04.32481</v>
          </cell>
          <cell r="E769" t="str">
            <v>3MP WizMind Dual-Lens Network Camera</v>
          </cell>
          <cell r="F769">
            <v>808</v>
          </cell>
        </row>
        <row r="770">
          <cell r="C770" t="str">
            <v>IPC-HF5241E-E</v>
          </cell>
          <cell r="D770" t="str">
            <v>1.0.01.04.29288</v>
          </cell>
          <cell r="E770" t="str">
            <v>2MP Starlight Box AI Network Camera</v>
          </cell>
          <cell r="F770">
            <v>343</v>
          </cell>
        </row>
        <row r="771">
          <cell r="C771" t="str">
            <v>IPC-HF5242E-E-MF</v>
          </cell>
          <cell r="D771" t="str">
            <v>1.0.01.04.32003</v>
          </cell>
          <cell r="E771" t="str">
            <v>2MP Box WizMind Network Camera</v>
          </cell>
          <cell r="F771">
            <v>452</v>
          </cell>
        </row>
        <row r="772">
          <cell r="C772" t="str">
            <v>IPC-HF5442E-E</v>
          </cell>
          <cell r="D772" t="str">
            <v>1.0.01.04.29292</v>
          </cell>
          <cell r="E772" t="str">
            <v>4MP Starlight Box AI Network Camera</v>
          </cell>
          <cell r="F772">
            <v>462</v>
          </cell>
        </row>
        <row r="773">
          <cell r="C773" t="str">
            <v>IPC-HF5541E-E</v>
          </cell>
          <cell r="D773" t="str">
            <v>1.0.01.04.29296</v>
          </cell>
          <cell r="E773" t="str">
            <v>5MP Starlight Box AI Network Camera</v>
          </cell>
          <cell r="F773">
            <v>414</v>
          </cell>
        </row>
        <row r="774">
          <cell r="C774" t="str">
            <v>IPC-HF71242F</v>
          </cell>
          <cell r="D774" t="str">
            <v>1.0.01.04.32570</v>
          </cell>
          <cell r="E774" t="str">
            <v>TLC 12Mp 12V \24V \PoE H265 \ICR \Microfono</v>
          </cell>
          <cell r="F774">
            <v>927</v>
          </cell>
        </row>
        <row r="775">
          <cell r="C775" t="str">
            <v>IPC-HF7442F</v>
          </cell>
          <cell r="D775" t="str">
            <v>1.0.01.04.29160</v>
          </cell>
          <cell r="E775" t="str">
            <v>4MP AI Box Network Camera</v>
          </cell>
          <cell r="F775">
            <v>779</v>
          </cell>
        </row>
        <row r="776">
          <cell r="C776" t="str">
            <v>IPC-HF7442F-FR</v>
          </cell>
          <cell r="D776" t="str">
            <v>1.0.01.04.30776</v>
          </cell>
          <cell r="E776" t="str">
            <v>4MP AI Box Network Camera</v>
          </cell>
          <cell r="F776">
            <v>853</v>
          </cell>
        </row>
        <row r="777">
          <cell r="C777" t="str">
            <v>IPC-HF7842F</v>
          </cell>
          <cell r="D777" t="str">
            <v>1.0.01.04.29172</v>
          </cell>
          <cell r="E777" t="str">
            <v>8MP AI Box Network Camera</v>
          </cell>
          <cell r="F777">
            <v>829</v>
          </cell>
        </row>
        <row r="778">
          <cell r="C778" t="str">
            <v>IPC-HFW1235S-W-S2</v>
          </cell>
          <cell r="D778" t="str">
            <v>1.0.03.04.10380</v>
          </cell>
          <cell r="E778" t="str">
            <v>IP 2Mp WIFI camera</v>
          </cell>
          <cell r="F778">
            <v>121</v>
          </cell>
        </row>
        <row r="779">
          <cell r="C779" t="str">
            <v>IPC-HFW1435S-W-S2</v>
          </cell>
          <cell r="D779" t="str">
            <v>1.0.03.04.10384</v>
          </cell>
          <cell r="E779" t="str">
            <v>IP 4Mp WIFI camera</v>
          </cell>
          <cell r="F779">
            <v>147</v>
          </cell>
        </row>
        <row r="780">
          <cell r="C780" t="str">
            <v>IPC-HFW1831C-PIR</v>
          </cell>
          <cell r="D780" t="str">
            <v>1.0.01.04.27699</v>
          </cell>
          <cell r="E780" t="str">
            <v>8MP WDR IR Mini Bullet Network Camera</v>
          </cell>
          <cell r="F780">
            <v>297</v>
          </cell>
        </row>
        <row r="781">
          <cell r="C781" t="str">
            <v>IPC-HFW2431S-S-S2</v>
          </cell>
          <cell r="D781" t="str">
            <v>1.0.01.04.31032</v>
          </cell>
          <cell r="E781" t="str">
            <v>4MP WDR IR Bullet Network Camera</v>
          </cell>
          <cell r="F781">
            <v>143</v>
          </cell>
        </row>
        <row r="782">
          <cell r="C782" t="str">
            <v>IPC-HFW3241E-SA</v>
          </cell>
          <cell r="D782" t="str">
            <v>1.0.01.04.31391</v>
          </cell>
          <cell r="E782" t="str">
            <v>2MP Lite AI IR Fixed focal Bullet Network Camera</v>
          </cell>
          <cell r="F782">
            <v>177</v>
          </cell>
        </row>
        <row r="783">
          <cell r="C783" t="str">
            <v>IPC-HFW3241M-AS-I2</v>
          </cell>
          <cell r="D783" t="str">
            <v>1.0.01.04.31483</v>
          </cell>
          <cell r="E783" t="str">
            <v>2MP Lite AI IR Fixed focal Bullet Network Camera</v>
          </cell>
          <cell r="F783">
            <v>197</v>
          </cell>
        </row>
        <row r="784">
          <cell r="C784" t="str">
            <v>IPC-HFW3241T-ZS</v>
          </cell>
          <cell r="D784" t="str">
            <v>1.0.01.04.30939</v>
          </cell>
          <cell r="E784" t="str">
            <v>2MP Lite AI IR Vari-focal Bullet Network Camera</v>
          </cell>
          <cell r="F784">
            <v>308</v>
          </cell>
        </row>
        <row r="785">
          <cell r="C785" t="str">
            <v>IPC-HFW3249E-AS-NI</v>
          </cell>
          <cell r="D785" t="str">
            <v>1.0.01.04.33387</v>
          </cell>
          <cell r="E785" t="str">
            <v>2MP Lite AI Full-color Fixed-focal Bullet Netwok</v>
          </cell>
          <cell r="F785">
            <v>204</v>
          </cell>
        </row>
        <row r="786">
          <cell r="C786" t="str">
            <v>IPC-HFW3249T1-AS-PV</v>
          </cell>
          <cell r="D786" t="str">
            <v>1.0.01.04.34304</v>
          </cell>
          <cell r="E786" t="str">
            <v>2MP Full-color Active Deterrence WizSense Bullet</v>
          </cell>
          <cell r="F786">
            <v>283</v>
          </cell>
        </row>
        <row r="787">
          <cell r="C787" t="str">
            <v>IPC-HFW3441E-SA</v>
          </cell>
          <cell r="D787" t="str">
            <v>1.0.01.04.31394</v>
          </cell>
          <cell r="E787" t="str">
            <v>4MP Lite AI IR Fixed focal Bullet Network Camera</v>
          </cell>
          <cell r="F787">
            <v>195</v>
          </cell>
        </row>
        <row r="788">
          <cell r="C788" t="str">
            <v>IPC-HFW3441M-AS-I2</v>
          </cell>
          <cell r="D788" t="str">
            <v>1.0.01.04.31491</v>
          </cell>
          <cell r="E788" t="str">
            <v>4MP Lite AI IR Fixed focal Bullet Network Camera</v>
          </cell>
          <cell r="F788">
            <v>210</v>
          </cell>
        </row>
        <row r="789">
          <cell r="C789" t="str">
            <v>IPC-HFW3441M-AS-SFC-I2</v>
          </cell>
          <cell r="D789" t="str">
            <v>1.0.01.04.32281</v>
          </cell>
          <cell r="E789" t="str">
            <v>4MP Anti-oil IR Fixed focal Bullet WizSense Camera</v>
          </cell>
          <cell r="F789">
            <v>237</v>
          </cell>
        </row>
        <row r="790">
          <cell r="C790" t="str">
            <v>IPC-HFW3441T-ZS</v>
          </cell>
          <cell r="D790" t="str">
            <v>1.0.01.04.30943</v>
          </cell>
          <cell r="E790" t="str">
            <v>4MP Lite AI IR Vari-focal Bullet Network Camera</v>
          </cell>
          <cell r="F790">
            <v>321</v>
          </cell>
        </row>
        <row r="791">
          <cell r="C791" t="str">
            <v>IPC-HFW3449E-AS-LED</v>
          </cell>
          <cell r="D791" t="str">
            <v>1.0.01.04.33401</v>
          </cell>
          <cell r="E791" t="str">
            <v>4MP Full-color Warm LED Bullet WizSense Camera</v>
          </cell>
          <cell r="F791">
            <v>222</v>
          </cell>
        </row>
        <row r="792">
          <cell r="C792" t="str">
            <v>IPC-HFW3449E-AS-NI</v>
          </cell>
          <cell r="D792" t="str">
            <v>1.0.01.04.33403</v>
          </cell>
          <cell r="E792" t="str">
            <v>4MP Lite AI Full-color Fixed-focal Bullet Network</v>
          </cell>
          <cell r="F792">
            <v>222</v>
          </cell>
        </row>
        <row r="793">
          <cell r="C793" t="str">
            <v>IPC-HFW3449T1-AS-PV</v>
          </cell>
          <cell r="D793" t="str">
            <v>1.0.01.04.34307</v>
          </cell>
          <cell r="E793" t="str">
            <v>4MP Full-color Active Deterrence WizSense Bullet</v>
          </cell>
          <cell r="F793">
            <v>319</v>
          </cell>
        </row>
        <row r="794">
          <cell r="C794" t="str">
            <v>IPC-HFW3841E-SA</v>
          </cell>
          <cell r="D794" t="str">
            <v>1.0.01.04.33885</v>
          </cell>
          <cell r="E794" t="str">
            <v>8MP Lite AI IR Fixed focal Bullet Network Camera</v>
          </cell>
          <cell r="F794">
            <v>290</v>
          </cell>
        </row>
        <row r="795">
          <cell r="C795" t="str">
            <v>IPC-HFW3841T-ZS</v>
          </cell>
          <cell r="D795" t="str">
            <v>1.0.01.04.33791</v>
          </cell>
          <cell r="E795" t="str">
            <v>8MP Lite AI IR Vari-focal Bullet Network Camera</v>
          </cell>
          <cell r="F795">
            <v>461</v>
          </cell>
        </row>
        <row r="796">
          <cell r="C796" t="str">
            <v>IPC-HFW3849T1-AS-PV</v>
          </cell>
          <cell r="D796" t="str">
            <v>1.0.01.04.34494</v>
          </cell>
          <cell r="E796" t="str">
            <v>8MP Full-color Active Deterrence WizSense Bullet</v>
          </cell>
          <cell r="F796">
            <v>359</v>
          </cell>
        </row>
        <row r="797">
          <cell r="C797" t="str">
            <v>IPC-HFW4230M-4G-AS-I2</v>
          </cell>
          <cell r="D797" t="str">
            <v>1.0.01.04.26773</v>
          </cell>
          <cell r="E797" t="str">
            <v>TLC 2Mp Fissa 3.6mm 12V IR 80m H265 \ICR \SD Card</v>
          </cell>
          <cell r="F797">
            <v>626</v>
          </cell>
        </row>
        <row r="798">
          <cell r="C798" t="str">
            <v>IPC-HFW5241E-S</v>
          </cell>
          <cell r="D798" t="str">
            <v>1.0.01.04.29666-0002</v>
          </cell>
          <cell r="E798" t="str">
            <v>2MP WDR IR Bullet AI Network Camera</v>
          </cell>
          <cell r="F798">
            <v>218</v>
          </cell>
        </row>
        <row r="799">
          <cell r="C799" t="str">
            <v>IPC-HFW5241E-SE</v>
          </cell>
          <cell r="D799" t="str">
            <v>1.0.01.04.33078</v>
          </cell>
          <cell r="E799" t="str">
            <v>2MP IR Fixed-focal Bullet WizMind Network Camera</v>
          </cell>
          <cell r="F799">
            <v>228</v>
          </cell>
        </row>
        <row r="800">
          <cell r="C800" t="str">
            <v>IPC-HFW5241E-Z12E</v>
          </cell>
          <cell r="D800" t="str">
            <v>1.0.01.04.29232</v>
          </cell>
          <cell r="E800" t="str">
            <v>2MP WDR IR Bullet AI Network Camera</v>
          </cell>
          <cell r="F800">
            <v>570</v>
          </cell>
        </row>
        <row r="801">
          <cell r="C801" t="str">
            <v>IPC-HFW5241E-Z5E</v>
          </cell>
          <cell r="D801" t="str">
            <v>1.0.01.04.29221</v>
          </cell>
          <cell r="E801" t="str">
            <v>2MP WDR IR Bullet AI Network Camera</v>
          </cell>
          <cell r="F801">
            <v>499</v>
          </cell>
        </row>
        <row r="802">
          <cell r="C802" t="str">
            <v>IPC-HFW5241E-ZE</v>
          </cell>
          <cell r="D802" t="str">
            <v>1.0.01.04.29219</v>
          </cell>
          <cell r="E802" t="str">
            <v>2MP WDR IR Bullet AI Network Camera</v>
          </cell>
          <cell r="F802">
            <v>404</v>
          </cell>
        </row>
        <row r="803">
          <cell r="C803" t="str">
            <v>IPC-HFW5241T-ASE</v>
          </cell>
          <cell r="D803" t="str">
            <v>1.0.01.04.29628</v>
          </cell>
          <cell r="E803" t="str">
            <v>2MP WDR IR Bullet AI Network Camera</v>
          </cell>
          <cell r="F803">
            <v>288</v>
          </cell>
        </row>
        <row r="804">
          <cell r="C804" t="str">
            <v>IPC-HFW5241T-ASE-NI</v>
          </cell>
          <cell r="D804" t="str">
            <v>1.0.01.04.32080</v>
          </cell>
          <cell r="E804" t="str">
            <v>2MP Pro AI Full-color Fixed-focal Network Camera</v>
          </cell>
          <cell r="F804">
            <v>341</v>
          </cell>
        </row>
        <row r="805">
          <cell r="C805" t="str">
            <v>IPC-HFW5241T-AS-PV</v>
          </cell>
          <cell r="D805" t="str">
            <v>1.0.01.04.29704</v>
          </cell>
          <cell r="E805" t="str">
            <v>2MP WDR IR Bullet AI Network Camera</v>
          </cell>
          <cell r="F805">
            <v>335</v>
          </cell>
        </row>
        <row r="806">
          <cell r="C806" t="str">
            <v>IPC-HFW5242H-Z6E-MF</v>
          </cell>
          <cell r="D806" t="str">
            <v>1.0.01.04.33661</v>
          </cell>
          <cell r="E806" t="str">
            <v>2MP Vari-focal Bullet WizMind Network Camera</v>
          </cell>
          <cell r="F806">
            <v>735</v>
          </cell>
        </row>
        <row r="807">
          <cell r="C807" t="str">
            <v>IPC-HFW5242H-ZE-MF</v>
          </cell>
          <cell r="D807" t="str">
            <v>1.0.01.04.33659</v>
          </cell>
          <cell r="E807" t="str">
            <v>2MP Vari-focal Bullet WizMind Network Camera</v>
          </cell>
          <cell r="F807">
            <v>616</v>
          </cell>
        </row>
        <row r="808">
          <cell r="C808" t="str">
            <v>IPC-HFW5442E-S</v>
          </cell>
          <cell r="D808" t="str">
            <v>1.0.01.04.29669</v>
          </cell>
          <cell r="E808" t="str">
            <v>4MP WDR IR Bullet AI Network Camera</v>
          </cell>
          <cell r="F808">
            <v>338</v>
          </cell>
        </row>
        <row r="809">
          <cell r="C809" t="str">
            <v>IPC-HFW5442E-SE</v>
          </cell>
          <cell r="D809" t="str">
            <v>1.0.01.04.33084</v>
          </cell>
          <cell r="E809" t="str">
            <v>4MP IR Fixed-focal Bullet WizMind Network Camera</v>
          </cell>
          <cell r="F809">
            <v>347</v>
          </cell>
        </row>
        <row r="810">
          <cell r="C810" t="str">
            <v>IPC-HFW5442E-Z4E</v>
          </cell>
          <cell r="D810" t="str">
            <v>1.0.01.04.30809</v>
          </cell>
          <cell r="E810" t="str">
            <v>4MP WDR IR Bullet AI Network Camera</v>
          </cell>
          <cell r="F810">
            <v>666</v>
          </cell>
        </row>
        <row r="811">
          <cell r="C811" t="str">
            <v>IPC-HFW5442E-ZE</v>
          </cell>
          <cell r="D811" t="str">
            <v>1.0.01.04.29201</v>
          </cell>
          <cell r="E811" t="str">
            <v>4MP WDR IR Bullet AI Network Camera</v>
          </cell>
          <cell r="F811">
            <v>547</v>
          </cell>
        </row>
        <row r="812">
          <cell r="C812" t="str">
            <v>IPC-HFW5442H-Z4E</v>
          </cell>
          <cell r="D812" t="str">
            <v>1.0.01.04.33664</v>
          </cell>
          <cell r="E812" t="str">
            <v>4MP Vari-focal Bullet WizMind Network Camera</v>
          </cell>
          <cell r="F812">
            <v>750</v>
          </cell>
        </row>
        <row r="813">
          <cell r="C813" t="str">
            <v>IPC-HFW5442H-ZE</v>
          </cell>
          <cell r="D813" t="str">
            <v>1.0.01.04.33662</v>
          </cell>
          <cell r="E813" t="str">
            <v>4MP Vari-focal Bullet WizMind Network Camera</v>
          </cell>
          <cell r="F813">
            <v>631</v>
          </cell>
        </row>
        <row r="814">
          <cell r="C814" t="str">
            <v>IPC-HFW5442T-ASE</v>
          </cell>
          <cell r="D814" t="str">
            <v>1.0.01.04.29584</v>
          </cell>
          <cell r="E814" t="str">
            <v>4MP WDR IR Bullet AI Network Camera</v>
          </cell>
          <cell r="F814">
            <v>402</v>
          </cell>
        </row>
        <row r="815">
          <cell r="C815" t="str">
            <v>IPC-HFW5442T-ASE-NI</v>
          </cell>
          <cell r="D815" t="str">
            <v>1.0.01.04.31021</v>
          </cell>
          <cell r="E815" t="str">
            <v>4MP WDR Full Color IR Bullet AI Network Camera</v>
          </cell>
          <cell r="F815">
            <v>456</v>
          </cell>
        </row>
        <row r="816">
          <cell r="C816" t="str">
            <v>IPC-HFW5442T-AS-LED</v>
          </cell>
          <cell r="D816" t="str">
            <v>1.0.01.04.29841</v>
          </cell>
          <cell r="E816" t="str">
            <v>4MP WDR IR Bullet AI Network Camera</v>
          </cell>
          <cell r="F816">
            <v>421</v>
          </cell>
        </row>
        <row r="817">
          <cell r="C817" t="str">
            <v>IPC-HFW5541E-S</v>
          </cell>
          <cell r="D817" t="str">
            <v>1.0.01.04.29672</v>
          </cell>
          <cell r="E817" t="str">
            <v>5MP WDR IR Bullet AI Network Camera</v>
          </cell>
          <cell r="F817">
            <v>271</v>
          </cell>
        </row>
        <row r="818">
          <cell r="C818" t="str">
            <v>IPC-HFW5541E-SE</v>
          </cell>
          <cell r="D818" t="str">
            <v>1.0.01.04.33090</v>
          </cell>
          <cell r="E818" t="str">
            <v>5MP IR Fixed-focal Bullet WizMind Network Camera</v>
          </cell>
          <cell r="F818">
            <v>280</v>
          </cell>
        </row>
        <row r="819">
          <cell r="C819" t="str">
            <v>IPC-HFW5541E-Z5E</v>
          </cell>
          <cell r="D819" t="str">
            <v>1.0.01.04.29205</v>
          </cell>
          <cell r="E819" t="str">
            <v>5MP WDR IR Bullet AI Network Camera</v>
          </cell>
          <cell r="F819">
            <v>570</v>
          </cell>
        </row>
        <row r="820">
          <cell r="C820" t="str">
            <v>IPC-HFW5541E-ZE</v>
          </cell>
          <cell r="D820" t="str">
            <v>1.0.01.04.29209</v>
          </cell>
          <cell r="E820" t="str">
            <v>5MP WDR IR Bullet AI Network Camera</v>
          </cell>
          <cell r="F820">
            <v>475</v>
          </cell>
        </row>
        <row r="821">
          <cell r="C821" t="str">
            <v>IPC-HFW5541T-ASE</v>
          </cell>
          <cell r="D821" t="str">
            <v>1.0.01.04.29648</v>
          </cell>
          <cell r="E821" t="str">
            <v>5MP WDR IR Bullet AI Network Camera</v>
          </cell>
          <cell r="F821">
            <v>340</v>
          </cell>
        </row>
        <row r="822">
          <cell r="C822" t="str">
            <v>IPC-HFW5541T-AS-PV</v>
          </cell>
          <cell r="D822" t="str">
            <v>1.0.01.04.29720</v>
          </cell>
          <cell r="E822" t="str">
            <v>5MP WDR IR Bullet AI Network Camera</v>
          </cell>
          <cell r="F822">
            <v>388</v>
          </cell>
        </row>
        <row r="823">
          <cell r="C823" t="str">
            <v>IPC-HFW5831E-Z5E</v>
          </cell>
          <cell r="D823" t="str">
            <v>1.0.01.04.24426</v>
          </cell>
          <cell r="E823" t="str">
            <v>TLC 8Mp Motorizzata 7~35mm 12V \ePoE \PoE IR 100m</v>
          </cell>
          <cell r="F823">
            <v>647</v>
          </cell>
        </row>
        <row r="824">
          <cell r="C824" t="str">
            <v>IPC-HFW5831E-ZE</v>
          </cell>
          <cell r="D824" t="str">
            <v>1.0.01.04.23612</v>
          </cell>
          <cell r="E824" t="str">
            <v>TLC 8Mp Motorizzata 2.7~12mm 12V \ePoE \PoE IR 30m</v>
          </cell>
          <cell r="F824">
            <v>599</v>
          </cell>
        </row>
        <row r="825">
          <cell r="C825" t="str">
            <v>IPC-HFW5842H-Z4HE</v>
          </cell>
          <cell r="D825" t="str">
            <v>1.0.01.04.33526</v>
          </cell>
          <cell r="E825" t="str">
            <v>8MP IR Bullet WizMind Network Camera</v>
          </cell>
          <cell r="F825">
            <v>965</v>
          </cell>
        </row>
        <row r="826">
          <cell r="C826" t="str">
            <v>IPC-HFW5842H-ZHE</v>
          </cell>
          <cell r="D826" t="str">
            <v>1.0.01.04.32038</v>
          </cell>
          <cell r="E826" t="str">
            <v>8MP IR Bullet WizMind Network Camera</v>
          </cell>
          <cell r="F826">
            <v>941</v>
          </cell>
        </row>
        <row r="827">
          <cell r="C827" t="str">
            <v>IPC-HFW71242H-Z</v>
          </cell>
          <cell r="D827" t="str">
            <v>1.0.01.04.32578</v>
          </cell>
          <cell r="E827" t="str">
            <v>TLC 12Mp Motorizzata 4.1~16.4mm 12V \PoE IR 50m</v>
          </cell>
          <cell r="F827">
            <v>1222</v>
          </cell>
        </row>
        <row r="828">
          <cell r="C828" t="str">
            <v>IPC-HFW7442H-Z</v>
          </cell>
          <cell r="D828" t="str">
            <v>1.0.01.04.29828</v>
          </cell>
          <cell r="E828" t="str">
            <v>4MP AI IR Bullet Network Camera</v>
          </cell>
          <cell r="F828">
            <v>1099</v>
          </cell>
        </row>
        <row r="829">
          <cell r="C829" t="str">
            <v>IPC-HFW7442H-Z4</v>
          </cell>
          <cell r="D829" t="str">
            <v>1.0.01.04.30795</v>
          </cell>
          <cell r="E829" t="str">
            <v>4MP AI IR Bullet Network Camera</v>
          </cell>
          <cell r="F829">
            <v>1148</v>
          </cell>
        </row>
        <row r="830">
          <cell r="C830" t="str">
            <v>IPC-HFW7442H-Z4FR</v>
          </cell>
          <cell r="D830" t="str">
            <v>1.0.01.04.30779</v>
          </cell>
          <cell r="E830" t="str">
            <v>4MP AI IR Bullet Network Camera</v>
          </cell>
          <cell r="F830">
            <v>1222</v>
          </cell>
        </row>
        <row r="831">
          <cell r="C831" t="str">
            <v>IPC-HFW7442H-ZFR</v>
          </cell>
          <cell r="D831" t="str">
            <v>1.0.01.04.30778</v>
          </cell>
          <cell r="E831" t="str">
            <v>4MP AI IR Bullet Network Camera</v>
          </cell>
          <cell r="F831">
            <v>1173</v>
          </cell>
        </row>
        <row r="832">
          <cell r="C832" t="str">
            <v>IPC-HFW7842H-Z</v>
          </cell>
          <cell r="D832" t="str">
            <v>1.0.01.04.30162</v>
          </cell>
          <cell r="E832" t="str">
            <v>8MP AI IR Bullet Network Camera</v>
          </cell>
          <cell r="F832">
            <v>1148</v>
          </cell>
        </row>
        <row r="833">
          <cell r="C833" t="str">
            <v>IPC-HFW7842H-Z4</v>
          </cell>
          <cell r="D833" t="str">
            <v>1.0.01.04.33534</v>
          </cell>
          <cell r="E833" t="str">
            <v>8MP IR Bullet WizMind Network Camera</v>
          </cell>
          <cell r="F833">
            <v>1197</v>
          </cell>
        </row>
        <row r="834">
          <cell r="C834" t="str">
            <v>IPC-HUM4231</v>
          </cell>
          <cell r="D834" t="str">
            <v>1.0.01.04.26508</v>
          </cell>
          <cell r="E834" t="str">
            <v>TLC 2Mp Fissa 2.8mm 12V H265 \ICR \Starlight \WDR</v>
          </cell>
          <cell r="F834">
            <v>204</v>
          </cell>
        </row>
        <row r="835">
          <cell r="C835" t="str">
            <v>IPC-HUM8231-E1</v>
          </cell>
          <cell r="D835" t="str">
            <v>1.0.01.04.22393</v>
          </cell>
          <cell r="E835" t="str">
            <v>TLC 12V Video analisi</v>
          </cell>
          <cell r="F835">
            <v>267</v>
          </cell>
        </row>
        <row r="836">
          <cell r="C836" t="str">
            <v>IPC-HUM8231-E2</v>
          </cell>
          <cell r="D836" t="str">
            <v>1.0.01.04.22389</v>
          </cell>
          <cell r="E836" t="str">
            <v>TLC 12V Video analisi</v>
          </cell>
          <cell r="F836">
            <v>402</v>
          </cell>
        </row>
        <row r="837">
          <cell r="C837" t="str">
            <v>IPC-HUM8231-L1</v>
          </cell>
          <cell r="D837" t="str">
            <v>1.0.01.04.22382</v>
          </cell>
          <cell r="E837" t="str">
            <v>TLC 2Mp Fissa 2.8mm WDR</v>
          </cell>
          <cell r="F837">
            <v>209</v>
          </cell>
        </row>
        <row r="838">
          <cell r="C838" t="str">
            <v>IPC-HUM8231-L3</v>
          </cell>
          <cell r="D838" t="str">
            <v>1.0.01.04.22384</v>
          </cell>
          <cell r="E838" t="str">
            <v>TLC 2Mp Fissa 2.8mm WDR</v>
          </cell>
          <cell r="F838">
            <v>209</v>
          </cell>
        </row>
        <row r="839">
          <cell r="C839" t="str">
            <v>IPC-HUM8231-L4</v>
          </cell>
          <cell r="D839" t="str">
            <v>1.0.01.04.22383</v>
          </cell>
          <cell r="E839" t="str">
            <v>TLC 2Mp Fissa 2.8mm WDR</v>
          </cell>
          <cell r="F839">
            <v>227</v>
          </cell>
        </row>
        <row r="840">
          <cell r="C840" t="str">
            <v>IPC-HUM8231-L5</v>
          </cell>
          <cell r="D840" t="str">
            <v>1.0.01.04.26157</v>
          </cell>
          <cell r="E840" t="str">
            <v>TLC 4Mp Fissa 2.8mm WDR</v>
          </cell>
          <cell r="F840">
            <v>196</v>
          </cell>
        </row>
        <row r="841">
          <cell r="C841" t="str">
            <v>IPC-HUM8431-E1</v>
          </cell>
          <cell r="D841" t="str">
            <v>1.0.01.04.24700</v>
          </cell>
          <cell r="E841" t="str">
            <v>TLC 4Mp 12V \PoE SD Card \WDR</v>
          </cell>
          <cell r="F841">
            <v>312</v>
          </cell>
        </row>
        <row r="842">
          <cell r="C842" t="str">
            <v>IPC-HUM8431-L1</v>
          </cell>
          <cell r="D842" t="str">
            <v>1.0.01.04.24697</v>
          </cell>
          <cell r="E842" t="str">
            <v>TLC 4Mp Fissa 2.8mm WDR</v>
          </cell>
          <cell r="F842">
            <v>251</v>
          </cell>
        </row>
        <row r="843">
          <cell r="C843" t="str">
            <v>IPC-HUM8431-L3</v>
          </cell>
          <cell r="D843" t="str">
            <v>1.0.01.04.24699</v>
          </cell>
          <cell r="E843" t="str">
            <v>TLC 4Mp Fissa 2.8mm WDR</v>
          </cell>
          <cell r="F843">
            <v>250</v>
          </cell>
        </row>
        <row r="844">
          <cell r="C844" t="str">
            <v>IPC-HUM8431-L4</v>
          </cell>
          <cell r="D844" t="str">
            <v>1.0.01.04.24698</v>
          </cell>
          <cell r="E844" t="str">
            <v>TLC 4Mp Fissa 2.8mm WDR</v>
          </cell>
          <cell r="F844">
            <v>250</v>
          </cell>
        </row>
        <row r="845">
          <cell r="C845" t="str">
            <v>IPC-HUM8431-L5</v>
          </cell>
          <cell r="D845" t="str">
            <v>1.0.01.04.26158</v>
          </cell>
          <cell r="E845" t="str">
            <v>TLC 4Mp Fissa 2.8mm WDR</v>
          </cell>
          <cell r="F845">
            <v>209</v>
          </cell>
        </row>
        <row r="846">
          <cell r="C846" t="str">
            <v>IPC-PDB4830-B360</v>
          </cell>
          <cell r="D846" t="str">
            <v>1.0.01.04.29867</v>
          </cell>
          <cell r="E846" t="str">
            <v>4x2MP Panoramic Dome Network Camera</v>
          </cell>
          <cell r="F846">
            <v>554</v>
          </cell>
        </row>
        <row r="847">
          <cell r="C847" t="str">
            <v>IPC-PDBW5831-B360-E4</v>
          </cell>
          <cell r="D847" t="str">
            <v>1.0.01.04.27820</v>
          </cell>
          <cell r="E847" t="str">
            <v>4x2MP IR Dome Network Camera</v>
          </cell>
          <cell r="F847">
            <v>1532</v>
          </cell>
        </row>
        <row r="848">
          <cell r="C848" t="str">
            <v>NVR2104-4KS2</v>
          </cell>
          <cell r="D848" t="str">
            <v>1.0.01.23.11827</v>
          </cell>
          <cell r="E848" t="str">
            <v>DVR IP 4Ch 1HDD 12V I\O Audio 1 LAN \H265</v>
          </cell>
          <cell r="F848">
            <v>149</v>
          </cell>
        </row>
        <row r="849">
          <cell r="C849" t="str">
            <v>NVR2104HS-I</v>
          </cell>
          <cell r="D849" t="str">
            <v>1.0.01.23.13312</v>
          </cell>
          <cell r="E849" t="str">
            <v>4 Channel Compact 1U WizSense NVR</v>
          </cell>
          <cell r="F849">
            <v>175</v>
          </cell>
        </row>
        <row r="850">
          <cell r="C850" t="str">
            <v>NVR2104HS-P-I</v>
          </cell>
          <cell r="D850" t="str">
            <v>1.0.01.23.13313</v>
          </cell>
          <cell r="E850" t="str">
            <v>4 Channel Compact 1U 4PoE WizSense NVR</v>
          </cell>
          <cell r="F850">
            <v>257</v>
          </cell>
        </row>
        <row r="851">
          <cell r="C851" t="str">
            <v>NVR2104HS-W-4KS2</v>
          </cell>
          <cell r="D851" t="str">
            <v>1.0.01.23.12224</v>
          </cell>
          <cell r="E851" t="str">
            <v>DVR IP 4Ch 1HDD 12V 1 LAN \WIFI</v>
          </cell>
          <cell r="F851">
            <v>272</v>
          </cell>
        </row>
        <row r="852">
          <cell r="C852" t="str">
            <v>NVR2104-P-4KS2</v>
          </cell>
          <cell r="D852" t="str">
            <v>1.0.01.23.11785</v>
          </cell>
          <cell r="E852" t="str">
            <v>DVR IP 4Ch 1HDD 48V \4xPoE I\O Audio 1 LAN \H265</v>
          </cell>
          <cell r="F852">
            <v>229</v>
          </cell>
        </row>
        <row r="853">
          <cell r="C853" t="str">
            <v>NVR2108-4KS2</v>
          </cell>
          <cell r="D853" t="str">
            <v>1.0.01.23.11783</v>
          </cell>
          <cell r="E853" t="str">
            <v>DVR IP 8Ch 1HDD 12V I\O Audio 1 LAN</v>
          </cell>
          <cell r="F853">
            <v>168</v>
          </cell>
        </row>
        <row r="854">
          <cell r="C854" t="str">
            <v>NVR2108-8P-4KS2</v>
          </cell>
          <cell r="D854" t="str">
            <v>1.0.01.23.11803</v>
          </cell>
          <cell r="E854" t="str">
            <v>DVR IP 8Ch 1HDD 48V \8xPoE I\O Audio 1 LAN \H265</v>
          </cell>
          <cell r="F854">
            <v>327</v>
          </cell>
        </row>
        <row r="855">
          <cell r="C855" t="str">
            <v>NVR2108HS-8P-I</v>
          </cell>
          <cell r="D855" t="str">
            <v>1.0.01.23.13264</v>
          </cell>
          <cell r="E855" t="str">
            <v>8 Channel Compact 1U 8PoE WizSense NVR</v>
          </cell>
          <cell r="F855">
            <v>354</v>
          </cell>
        </row>
        <row r="856">
          <cell r="C856" t="str">
            <v>NVR2108HS-I</v>
          </cell>
          <cell r="D856" t="str">
            <v>1.0.01.23.13316</v>
          </cell>
          <cell r="E856" t="str">
            <v>8 Channel Compact 1U WizSense NVR</v>
          </cell>
          <cell r="F856">
            <v>194</v>
          </cell>
        </row>
        <row r="857">
          <cell r="C857" t="str">
            <v>NVR2108HS-W-4KS2</v>
          </cell>
          <cell r="D857" t="str">
            <v>1.0.01.23.12221</v>
          </cell>
          <cell r="E857" t="str">
            <v>DVR IP 8Ch 1HDD 12V 1 LAN \H265 \WIFI</v>
          </cell>
          <cell r="F857">
            <v>304</v>
          </cell>
        </row>
        <row r="858">
          <cell r="C858" t="str">
            <v>NVR2116-4KS2</v>
          </cell>
          <cell r="D858" t="str">
            <v>1.0.01.23.11784</v>
          </cell>
          <cell r="E858" t="str">
            <v>DVR IP 16Ch 1HDD 12V I\O Audio 1 LAN \H265</v>
          </cell>
          <cell r="F858">
            <v>191</v>
          </cell>
        </row>
        <row r="859">
          <cell r="C859" t="str">
            <v>NVR2116HS-I</v>
          </cell>
          <cell r="D859" t="str">
            <v>1.0.01.23.13318</v>
          </cell>
          <cell r="E859" t="str">
            <v>16 Channel Compact 1U WizSense NVR</v>
          </cell>
          <cell r="F859">
            <v>222</v>
          </cell>
        </row>
        <row r="860">
          <cell r="C860" t="str">
            <v>NVR2216-16P-I</v>
          </cell>
          <cell r="D860" t="str">
            <v>1.0.01.23.13274</v>
          </cell>
          <cell r="E860" t="str">
            <v>16 Channel 1U 16PoE WizSense NVR</v>
          </cell>
          <cell r="F860">
            <v>550</v>
          </cell>
        </row>
        <row r="861">
          <cell r="C861" t="str">
            <v>NVR4104-4KS2</v>
          </cell>
          <cell r="D861" t="str">
            <v>1.0.01.23.11283</v>
          </cell>
          <cell r="E861" t="str">
            <v>DVR IP 4Ch 1HDD 12V I\O Audio 1 LAN \H265</v>
          </cell>
          <cell r="F861">
            <v>186</v>
          </cell>
        </row>
        <row r="862">
          <cell r="C862" t="str">
            <v>NVR4104HS-4KS2</v>
          </cell>
          <cell r="D862" t="str">
            <v>1.0.01.23.11284</v>
          </cell>
          <cell r="E862" t="str">
            <v>DVR IP 4Ch 1HDD 12V I\O Audio 1 LAN \H265</v>
          </cell>
          <cell r="F862">
            <v>178</v>
          </cell>
        </row>
        <row r="863">
          <cell r="C863" t="str">
            <v>NVR4104HS-P-4KS2</v>
          </cell>
          <cell r="D863" t="str">
            <v>1.0.01.23.11285</v>
          </cell>
          <cell r="E863" t="str">
            <v>DVR IP 4Ch 1HDD 48V \4xPoE I\O Audio 1 LAN \H265</v>
          </cell>
          <cell r="F863">
            <v>305</v>
          </cell>
        </row>
        <row r="864">
          <cell r="C864" t="str">
            <v>NVR4108-4KS2</v>
          </cell>
          <cell r="D864" t="str">
            <v>1.0.01.23.11287</v>
          </cell>
          <cell r="E864" t="str">
            <v>DVR IP 8Ch 1HDD 12V I\O Audio 1 LAN</v>
          </cell>
          <cell r="F864">
            <v>210</v>
          </cell>
        </row>
        <row r="865">
          <cell r="C865" t="str">
            <v>NVR4108-8P-4KS2</v>
          </cell>
          <cell r="D865" t="str">
            <v>1.0.01.23.11288</v>
          </cell>
          <cell r="E865" t="str">
            <v>DVR IP 8Ch 1HDD 48V \8xPoE I\O Audio 1 LAN \H265</v>
          </cell>
          <cell r="F865">
            <v>378</v>
          </cell>
        </row>
        <row r="866">
          <cell r="C866" t="str">
            <v>NVR4108HS-4KS2</v>
          </cell>
          <cell r="D866" t="str">
            <v>1.0.01.23.11289</v>
          </cell>
          <cell r="E866" t="str">
            <v>DVR IP 8Ch 1HDD 12V I\O Audio H265 \Video analisi</v>
          </cell>
          <cell r="F866">
            <v>235</v>
          </cell>
        </row>
        <row r="867">
          <cell r="C867" t="str">
            <v>NVR4108HS-8P-4KS2</v>
          </cell>
          <cell r="D867" t="str">
            <v>1.0.01.23.11290</v>
          </cell>
          <cell r="E867" t="str">
            <v>DVR IP 8Ch 1HDD 48V \8xPoE I\O Audio 1 LAN \H265</v>
          </cell>
          <cell r="F867">
            <v>399</v>
          </cell>
        </row>
        <row r="868">
          <cell r="C868" t="str">
            <v>NVR4108-P-4KS2</v>
          </cell>
          <cell r="D868" t="str">
            <v>1.0.01.23.11292</v>
          </cell>
          <cell r="E868" t="str">
            <v>DVR IP 8Ch 1HDD 48V \4xPoE I\O Audio 1 LAN \H265</v>
          </cell>
          <cell r="F868">
            <v>304</v>
          </cell>
        </row>
        <row r="869">
          <cell r="C869" t="str">
            <v>NVR4116-4KS2</v>
          </cell>
          <cell r="D869" t="str">
            <v>1.0.01.23.11293</v>
          </cell>
          <cell r="E869" t="str">
            <v>DVR IP 16Ch 1HDD 12V I\O Audio 1 LAN \H265</v>
          </cell>
          <cell r="F869">
            <v>243</v>
          </cell>
        </row>
        <row r="870">
          <cell r="C870" t="str">
            <v>NVR4116-8P-4KS2</v>
          </cell>
          <cell r="D870" t="str">
            <v>1.0.01.23.11294</v>
          </cell>
          <cell r="E870" t="str">
            <v>DVR IP 16Ch 1HDD 48V \8xPoE I\O Audio 1 LAN \H265</v>
          </cell>
          <cell r="F870">
            <v>411</v>
          </cell>
        </row>
        <row r="871">
          <cell r="C871" t="str">
            <v>NVR4116HS-4KS2</v>
          </cell>
          <cell r="D871" t="str">
            <v>1.0.01.23.11295</v>
          </cell>
          <cell r="E871" t="str">
            <v>DVR IP 16Ch 1HDD 12V I\O Audio 1 LAN</v>
          </cell>
          <cell r="F871">
            <v>268</v>
          </cell>
        </row>
        <row r="872">
          <cell r="C872" t="str">
            <v>NVR4116HS-8P-4KS2</v>
          </cell>
          <cell r="D872" t="str">
            <v>1.0.01.23.11296</v>
          </cell>
          <cell r="E872" t="str">
            <v>DVR IP 16Ch 1HDD 48V \8xPoE I\O Audio 1 LAN \H265</v>
          </cell>
          <cell r="F872">
            <v>446</v>
          </cell>
        </row>
        <row r="873">
          <cell r="C873" t="str">
            <v>NVR4204-P-4KS2</v>
          </cell>
          <cell r="D873" t="str">
            <v>1.0.01.23.11184</v>
          </cell>
          <cell r="E873" t="str">
            <v>DVR IP 4Ch 2HDD 48V \4xPoE I\O Allarmi \I\O Audio</v>
          </cell>
          <cell r="F873">
            <v>422</v>
          </cell>
        </row>
        <row r="874">
          <cell r="C874" t="str">
            <v>NVR4208-4KS2</v>
          </cell>
          <cell r="D874" t="str">
            <v>1.0.01.23.11185</v>
          </cell>
          <cell r="E874" t="str">
            <v>DVR IP 8Ch 2HDD 12V I\O Allarmi \I\O Audio 1 LAN</v>
          </cell>
          <cell r="F874">
            <v>352</v>
          </cell>
        </row>
        <row r="875">
          <cell r="C875" t="str">
            <v>NVR4208-8P-4KS2</v>
          </cell>
          <cell r="D875" t="str">
            <v>1.0.01.23.11186</v>
          </cell>
          <cell r="E875" t="str">
            <v>DVR IP 8Ch 2HDD 240V \8xPoE I\O Allarmi \I\O Audio</v>
          </cell>
          <cell r="F875">
            <v>542</v>
          </cell>
        </row>
        <row r="876">
          <cell r="C876" t="str">
            <v>NVR4208-8P-I</v>
          </cell>
          <cell r="D876" t="str">
            <v>1.0.01.23.12441</v>
          </cell>
          <cell r="E876" t="str">
            <v>8Channel 1U 8PoE AI Network Video Recorder</v>
          </cell>
          <cell r="F876">
            <v>926</v>
          </cell>
        </row>
        <row r="877">
          <cell r="C877" t="str">
            <v>NVR4216-16P-4KS2</v>
          </cell>
          <cell r="D877" t="str">
            <v>1.0.01.23.11193</v>
          </cell>
          <cell r="E877" t="str">
            <v>DVR IP 16Ch 2HDD 240V \16xPoE I\O Allarmi \RS232</v>
          </cell>
          <cell r="F877">
            <v>725</v>
          </cell>
        </row>
        <row r="878">
          <cell r="C878" t="str">
            <v>NVR4216-16P-I</v>
          </cell>
          <cell r="D878" t="str">
            <v>1.0.01.23.12426</v>
          </cell>
          <cell r="E878" t="str">
            <v>16Channel 1U 16PoE AI Network Video Recorder</v>
          </cell>
          <cell r="F878">
            <v>1023</v>
          </cell>
        </row>
        <row r="879">
          <cell r="C879" t="str">
            <v>NVR4216-4KS2</v>
          </cell>
          <cell r="D879" t="str">
            <v>1.0.01.23.11187</v>
          </cell>
          <cell r="E879" t="str">
            <v>DVR IP 16Ch 2HDD 12V I\O Allarmi \I\O Audio 1 LAN</v>
          </cell>
          <cell r="F879">
            <v>385</v>
          </cell>
        </row>
        <row r="880">
          <cell r="C880" t="str">
            <v>NVR4216-I</v>
          </cell>
          <cell r="D880" t="str">
            <v>1.0.01.23.12443</v>
          </cell>
          <cell r="E880" t="str">
            <v>16Channel 1U AI Network Video Recorder</v>
          </cell>
          <cell r="F880">
            <v>685</v>
          </cell>
        </row>
        <row r="881">
          <cell r="C881" t="str">
            <v>NVR4232-16P-4KS2</v>
          </cell>
          <cell r="D881" t="str">
            <v>1.0.01.23.11194</v>
          </cell>
          <cell r="E881" t="str">
            <v>DVR IP 32Ch 2HDD 240V \16xPoE I\O Allarmi \RS232</v>
          </cell>
          <cell r="F881">
            <v>772</v>
          </cell>
        </row>
        <row r="882">
          <cell r="C882" t="str">
            <v>NVR4232-4KS2</v>
          </cell>
          <cell r="D882" t="str">
            <v>1.0.01.23.11188</v>
          </cell>
          <cell r="E882" t="str">
            <v>DVR IP 32Ch 2HDD 12V I\O Allarmi \I\O Audio 1 LAN</v>
          </cell>
          <cell r="F882">
            <v>432</v>
          </cell>
        </row>
        <row r="883">
          <cell r="C883" t="str">
            <v>NVR4416-16P-4KS2</v>
          </cell>
          <cell r="D883" t="str">
            <v>1.0.01.23.11232</v>
          </cell>
          <cell r="E883" t="str">
            <v>DVR IP 16Ch 4HDD 240V \16xPoE I\O Allarmi \RS232</v>
          </cell>
          <cell r="F883">
            <v>843</v>
          </cell>
        </row>
        <row r="884">
          <cell r="C884" t="str">
            <v>NVR4416-16P-I</v>
          </cell>
          <cell r="D884" t="str">
            <v>1.0.01.23.12351</v>
          </cell>
          <cell r="E884" t="str">
            <v>16Channel 1.5U 16PoE AI Network Video Recorder</v>
          </cell>
          <cell r="F884">
            <v>1344</v>
          </cell>
        </row>
        <row r="885">
          <cell r="C885" t="str">
            <v>NVR4416-4KS2</v>
          </cell>
          <cell r="D885" t="str">
            <v>1.0.01.23.11231</v>
          </cell>
          <cell r="E885" t="str">
            <v>DVR IP 16Ch 4HDD 240V I\O Allarmi \I\O Audio 2 LAN</v>
          </cell>
          <cell r="F885">
            <v>531</v>
          </cell>
        </row>
        <row r="886">
          <cell r="C886" t="str">
            <v>NVR4432-16P-4KS2</v>
          </cell>
          <cell r="D886" t="str">
            <v>1.0.01.23.11226</v>
          </cell>
          <cell r="E886" t="str">
            <v>DVR IP 32Ch 4HDD 240V \16xPoE I\O Allarmi \RS232</v>
          </cell>
          <cell r="F886">
            <v>951</v>
          </cell>
        </row>
        <row r="887">
          <cell r="C887" t="str">
            <v>NVR4432-4KS2</v>
          </cell>
          <cell r="D887" t="str">
            <v>1.0.01.23.11225</v>
          </cell>
          <cell r="E887" t="str">
            <v>DVR IP 32Ch 4HDD 240V I\O Allarmi \I\O Audio 2 LAN</v>
          </cell>
          <cell r="F887">
            <v>596</v>
          </cell>
        </row>
        <row r="888">
          <cell r="C888" t="str">
            <v>NVR4432-I</v>
          </cell>
          <cell r="D888" t="str">
            <v>1.0.01.23.12428</v>
          </cell>
          <cell r="E888" t="str">
            <v>32Channel 1.5U AI Network Video Recorder</v>
          </cell>
          <cell r="F888">
            <v>1102</v>
          </cell>
        </row>
        <row r="889">
          <cell r="C889" t="str">
            <v>NVR4816-16P-4KS2</v>
          </cell>
          <cell r="D889" t="str">
            <v>1.0.01.23.11228</v>
          </cell>
          <cell r="E889" t="str">
            <v>DVR IP 16Ch 8HDD 240V \16xPoE I\O Allarmi \RS232</v>
          </cell>
          <cell r="F889">
            <v>1175</v>
          </cell>
        </row>
        <row r="890">
          <cell r="C890" t="str">
            <v>NVR4816-4KS2</v>
          </cell>
          <cell r="D890" t="str">
            <v>1.0.01.23.11227</v>
          </cell>
          <cell r="E890" t="str">
            <v>DVR IP 16Ch 8HDD 220V I\O Allarmi \I\O Audio 2 LAN</v>
          </cell>
          <cell r="F890">
            <v>913</v>
          </cell>
        </row>
        <row r="891">
          <cell r="C891" t="str">
            <v>NVR4832-16P-4KS2</v>
          </cell>
          <cell r="D891" t="str">
            <v>1.0.01.23.11230</v>
          </cell>
          <cell r="E891" t="str">
            <v>DVR IP 32Ch 8HDD 240V \16xPoE I\O Allarmi \RS232</v>
          </cell>
          <cell r="F891">
            <v>1305</v>
          </cell>
        </row>
        <row r="892">
          <cell r="C892" t="str">
            <v>NVR4832-4KS2</v>
          </cell>
          <cell r="D892" t="str">
            <v>1.0.01.23.11229</v>
          </cell>
          <cell r="E892" t="str">
            <v>DVR IP 32Ch 8HDD 220V I\O Allarmi \I\O Audio 2 LAN</v>
          </cell>
          <cell r="F892">
            <v>1044</v>
          </cell>
        </row>
        <row r="893">
          <cell r="C893" t="str">
            <v>NVR4832-I</v>
          </cell>
          <cell r="D893" t="str">
            <v>1.0.01.23.12429</v>
          </cell>
          <cell r="E893" t="str">
            <v>32Channel 2U AI Network Video Recorder</v>
          </cell>
          <cell r="F893">
            <v>1552</v>
          </cell>
        </row>
        <row r="894">
          <cell r="C894" t="str">
            <v>NVR5208-4KS2-V2</v>
          </cell>
          <cell r="D894" t="str">
            <v>1.0.01.23.11905</v>
          </cell>
          <cell r="E894" t="str">
            <v>DVR IP 8Ch 2HDD 12V I\O Allarmi \I\O Audio \RS232</v>
          </cell>
          <cell r="F894">
            <v>547</v>
          </cell>
        </row>
        <row r="895">
          <cell r="C895" t="str">
            <v>NVR5216-16P-4KS2E</v>
          </cell>
          <cell r="D895" t="str">
            <v>1.0.01.23.11991</v>
          </cell>
          <cell r="E895" t="str">
            <v>DVR IP 16Ch 2HDD ePoE \240V \16xPoE I\O Allarmi</v>
          </cell>
          <cell r="F895">
            <v>932</v>
          </cell>
        </row>
        <row r="896">
          <cell r="C896" t="str">
            <v>NVR5216-16P-I</v>
          </cell>
          <cell r="D896" t="str">
            <v>1.0.01.23.12318</v>
          </cell>
          <cell r="E896" t="str">
            <v>DVR IP 16Ch 2HDD 240V \16xPoE I\O Allarmi \RS232</v>
          </cell>
          <cell r="F896">
            <v>1900</v>
          </cell>
        </row>
        <row r="897">
          <cell r="C897" t="str">
            <v>NVR5216-4KS2-V2</v>
          </cell>
          <cell r="D897" t="str">
            <v>1.0.01.23.11907</v>
          </cell>
          <cell r="E897" t="str">
            <v>DVR IP 16Ch 2HDD 12V I\O Allarmi \I\O Audio \RS232</v>
          </cell>
          <cell r="F897">
            <v>597</v>
          </cell>
        </row>
        <row r="898">
          <cell r="C898" t="str">
            <v>NVR5216-8P-I</v>
          </cell>
          <cell r="D898" t="str">
            <v>1.0.01.23.12319</v>
          </cell>
          <cell r="E898" t="str">
            <v>DVR IP 16Ch 2HDD 240V \8xPoE I\O Allarmi \RS232</v>
          </cell>
          <cell r="F898">
            <v>1715</v>
          </cell>
        </row>
        <row r="899">
          <cell r="C899" t="str">
            <v>NVR5224-24P-4KS2</v>
          </cell>
          <cell r="D899" t="str">
            <v>1.0.01.23.11387</v>
          </cell>
          <cell r="E899" t="str">
            <v>DVR IP 24Ch 2HDD 240V \24xPoE I\O Allarmi \RS232</v>
          </cell>
          <cell r="F899">
            <v>1294</v>
          </cell>
        </row>
        <row r="900">
          <cell r="C900" t="str">
            <v>NVR5232-4KS2-V2</v>
          </cell>
          <cell r="D900" t="str">
            <v>1.0.01.23.11762</v>
          </cell>
          <cell r="E900" t="str">
            <v>DVR IP 32Ch 2HDD 12V I\O Allarmi \I\O Audio \RS232</v>
          </cell>
          <cell r="F900">
            <v>671</v>
          </cell>
        </row>
        <row r="901">
          <cell r="C901" t="str">
            <v>NVR5416-16P-4KS2E</v>
          </cell>
          <cell r="D901" t="str">
            <v>1.0.01.23.11910</v>
          </cell>
          <cell r="E901" t="str">
            <v>DVR IP 16Ch 4HDD ePoE \240V \16xPoE I\O Allarmi</v>
          </cell>
          <cell r="F901">
            <v>1209</v>
          </cell>
        </row>
        <row r="902">
          <cell r="C902" t="str">
            <v>NVR5416-4KS2-V2</v>
          </cell>
          <cell r="D902" t="str">
            <v>1.0.01.23.11909</v>
          </cell>
          <cell r="E902" t="str">
            <v>NVR IP 16ch 4 HDD 220V I\O Allarmi \ I\O Audio</v>
          </cell>
          <cell r="F902">
            <v>886</v>
          </cell>
        </row>
        <row r="903">
          <cell r="C903" t="str">
            <v>NVR5424-24P-4KS2</v>
          </cell>
          <cell r="D903" t="str">
            <v>1.0.01.23.11323</v>
          </cell>
          <cell r="E903" t="str">
            <v>DVR IP 24Ch 4HDD 240V \24xPoE I\O Allarmi \RS232</v>
          </cell>
          <cell r="F903">
            <v>1391</v>
          </cell>
        </row>
        <row r="904">
          <cell r="C904" t="str">
            <v>NVR5432-16P-I</v>
          </cell>
          <cell r="D904" t="str">
            <v>1.0.01.23.12215</v>
          </cell>
          <cell r="E904" t="str">
            <v>DVR IP 32Ch 4HDD 240V \16xPoE I\O Allarmi \RS232</v>
          </cell>
          <cell r="F904">
            <v>2405</v>
          </cell>
        </row>
        <row r="905">
          <cell r="C905" t="str">
            <v>NVR5432-4KS2-V2</v>
          </cell>
          <cell r="D905" t="str">
            <v>1.0.01.23.11911</v>
          </cell>
          <cell r="E905" t="str">
            <v>DVR IP 32Ch 4HDD 240V I\O Allarmi \I\O Audio 2 LAN</v>
          </cell>
          <cell r="F905">
            <v>955</v>
          </cell>
        </row>
        <row r="906">
          <cell r="C906" t="str">
            <v>NVR5832-4KS2-V2</v>
          </cell>
          <cell r="D906" t="str">
            <v>1.0.01.23.11915</v>
          </cell>
          <cell r="E906" t="str">
            <v>DVR IP 32Ch 8HDD 240V I\O Allarmi \I\O Audio 2 LAN</v>
          </cell>
          <cell r="F906">
            <v>1383</v>
          </cell>
        </row>
        <row r="907">
          <cell r="C907" t="str">
            <v>NVR5832-I</v>
          </cell>
          <cell r="D907" t="str">
            <v>1.0.01.23.12283</v>
          </cell>
          <cell r="E907" t="str">
            <v>DVR IP 32Ch 8HDD 240V I\O Allarmi \I\O Audio 2 LAN</v>
          </cell>
          <cell r="F907">
            <v>2668</v>
          </cell>
        </row>
        <row r="908">
          <cell r="C908" t="str">
            <v>NVR5864-I</v>
          </cell>
          <cell r="D908" t="str">
            <v>1.0.01.23.12284</v>
          </cell>
          <cell r="E908" t="str">
            <v>DVR IP 64Ch 8HDD 240V I\O Allarmi \I\O Audio 2 LAN</v>
          </cell>
          <cell r="F908">
            <v>2899</v>
          </cell>
        </row>
        <row r="909">
          <cell r="C909" t="str">
            <v>NVR608-128-4KS2</v>
          </cell>
          <cell r="D909" t="str">
            <v>1.0.01.23.10804</v>
          </cell>
          <cell r="E909" t="str">
            <v>DVR IP 128Ch 8HDD 240V I\O Allarmi \I\O Audio</v>
          </cell>
          <cell r="F909">
            <v>3055</v>
          </cell>
        </row>
        <row r="910">
          <cell r="C910" t="str">
            <v>NVR608-32-4KS2</v>
          </cell>
          <cell r="D910" t="str">
            <v>1.0.01.23.10799</v>
          </cell>
          <cell r="E910" t="str">
            <v>DVR IP 32Ch 8HDD 240V I\O Allarmi \I\O Audio 2 LAN</v>
          </cell>
          <cell r="F910">
            <v>1560</v>
          </cell>
        </row>
        <row r="911">
          <cell r="C911" t="str">
            <v>NVR608-64-4KS2</v>
          </cell>
          <cell r="D911" t="str">
            <v>1.0.01.23.10805</v>
          </cell>
          <cell r="E911" t="str">
            <v>DVR IP 64Ch 8HDD 240V I\O Allarmi \I\O Audio 2 LAN</v>
          </cell>
          <cell r="F911">
            <v>2642</v>
          </cell>
        </row>
        <row r="912">
          <cell r="C912" t="str">
            <v>NVR608R-128-4KS2</v>
          </cell>
          <cell r="D912" t="str">
            <v>1.0.01.23.10811</v>
          </cell>
          <cell r="E912" t="str">
            <v>DVR IP 128Ch 8HDD 240V I\O Allarmi \I\O Audio</v>
          </cell>
          <cell r="F912">
            <v>3958</v>
          </cell>
        </row>
        <row r="913">
          <cell r="C913" t="str">
            <v>NVR608R-64-4KS2</v>
          </cell>
          <cell r="D913" t="str">
            <v>1.0.01.23.10812</v>
          </cell>
          <cell r="E913" t="str">
            <v>DVR IP 64Ch 8HDD 240V I\O Allarmi \I\O Audio 2 LAN</v>
          </cell>
          <cell r="F913">
            <v>3546</v>
          </cell>
        </row>
        <row r="914">
          <cell r="C914" t="str">
            <v>NVR616-128-4KS2</v>
          </cell>
          <cell r="D914" t="str">
            <v>1.0.01.23.10871</v>
          </cell>
          <cell r="E914" t="str">
            <v>DVR IP 128Ch 16HDD 240V I\O Allarmi \I\O Audio</v>
          </cell>
          <cell r="F914">
            <v>5329</v>
          </cell>
        </row>
        <row r="915">
          <cell r="C915" t="str">
            <v>NVR616-64-4KS2</v>
          </cell>
          <cell r="D915" t="str">
            <v>1.0.01.23.10875</v>
          </cell>
          <cell r="E915" t="str">
            <v>DVR IP 64Ch 16HDD 240V I\O Allarmi \I\O Audio</v>
          </cell>
          <cell r="F915">
            <v>4556</v>
          </cell>
        </row>
        <row r="916">
          <cell r="C916" t="str">
            <v>NVR616D-128-4KS2</v>
          </cell>
          <cell r="D916" t="str">
            <v>1.0.01.23.10872</v>
          </cell>
          <cell r="E916" t="str">
            <v>DVR IP 128Ch 16HDD 240V I\O Allarmi \I\O Audio</v>
          </cell>
          <cell r="F916">
            <v>6368</v>
          </cell>
        </row>
        <row r="917">
          <cell r="C917" t="str">
            <v>NVR616D-64-4KS2</v>
          </cell>
          <cell r="D917" t="str">
            <v>1.0.01.23.10876</v>
          </cell>
          <cell r="E917" t="str">
            <v>DVR IP 64Ch 16HDD 240V I\O Allarmi \I\O Audio</v>
          </cell>
          <cell r="F917">
            <v>5853</v>
          </cell>
        </row>
        <row r="918">
          <cell r="C918" t="str">
            <v>NVR616DR-128-4KS2</v>
          </cell>
          <cell r="D918" t="str">
            <v>1.0.01.23.10874</v>
          </cell>
          <cell r="E918" t="str">
            <v>DVR IP 128Ch 16HDD 240V I\O Allarmi \I\O Audio</v>
          </cell>
          <cell r="F918">
            <v>7938</v>
          </cell>
        </row>
        <row r="919">
          <cell r="C919" t="str">
            <v>NVR616DR-64-4KS2</v>
          </cell>
          <cell r="D919" t="str">
            <v>1.0.01.23.10878</v>
          </cell>
          <cell r="E919" t="str">
            <v>DVR IP 64Ch 16HDD 240V I\O Allarmi \I\O Audio</v>
          </cell>
          <cell r="F919">
            <v>7423</v>
          </cell>
        </row>
        <row r="920">
          <cell r="C920" t="str">
            <v>NVR616R-128-4KS2</v>
          </cell>
          <cell r="D920" t="str">
            <v>1.0.01.23.10873</v>
          </cell>
          <cell r="E920" t="str">
            <v>DVR IP 128Ch 16HDD 240V I\O Allarmi \I\O Audio</v>
          </cell>
          <cell r="F920">
            <v>7157</v>
          </cell>
        </row>
        <row r="921">
          <cell r="C921" t="str">
            <v>NVR616R-64-4KS2</v>
          </cell>
          <cell r="D921" t="str">
            <v>1.0.01.23.10877</v>
          </cell>
          <cell r="E921" t="str">
            <v>DVR IP 64Ch 16HDD 240V I\O Allarmi \I\O Audio</v>
          </cell>
          <cell r="F921">
            <v>6642</v>
          </cell>
        </row>
        <row r="922">
          <cell r="C922" t="str">
            <v>PSDW5231S-B120</v>
          </cell>
          <cell r="D922" t="str">
            <v>1.0.01.04.28938</v>
          </cell>
          <cell r="E922" t="str">
            <v>2MP Multi-Sensor Network Camera+PTZ Camera</v>
          </cell>
          <cell r="F922">
            <v>540</v>
          </cell>
        </row>
        <row r="923">
          <cell r="C923" t="str">
            <v>PSDW5631S-B360</v>
          </cell>
          <cell r="D923" t="str">
            <v>1.0.01.04.28570</v>
          </cell>
          <cell r="E923" t="str">
            <v>3x2MP Multi-Sensor Network Camera+PTZ Camera</v>
          </cell>
          <cell r="F923">
            <v>738</v>
          </cell>
        </row>
        <row r="924">
          <cell r="C924" t="str">
            <v>PTZ1A225-HNR-XA</v>
          </cell>
          <cell r="D924" t="str">
            <v>1.0.01.07.13364</v>
          </cell>
          <cell r="E924" t="str">
            <v>Positioning PTZ AI 2MP 25x Starlight</v>
          </cell>
          <cell r="F924">
            <v>1062</v>
          </cell>
        </row>
        <row r="925">
          <cell r="C925" t="str">
            <v>PTZ1C203UE-GN</v>
          </cell>
          <cell r="D925" t="str">
            <v>1.0.01.07.13080</v>
          </cell>
          <cell r="E925" t="str">
            <v>2MP 3x Starlight IR PTZ Network Camera</v>
          </cell>
          <cell r="F925">
            <v>372</v>
          </cell>
        </row>
        <row r="926">
          <cell r="C926" t="str">
            <v>PTZ1C203UE-GN-W</v>
          </cell>
          <cell r="D926" t="str">
            <v>1.0.01.07.13082</v>
          </cell>
          <cell r="E926" t="str">
            <v>2MP 3X Starlight IR PTZ Wi-Fi Network Camera</v>
          </cell>
          <cell r="F926">
            <v>380</v>
          </cell>
        </row>
        <row r="927">
          <cell r="C927" t="str">
            <v>SD1A404XB-GNR</v>
          </cell>
          <cell r="D927" t="str">
            <v>1.0.01.07.13165</v>
          </cell>
          <cell r="E927" t="str">
            <v>4M 4x Starlight IR PTZ AI Network Camera</v>
          </cell>
          <cell r="F927">
            <v>403</v>
          </cell>
        </row>
        <row r="928">
          <cell r="C928" t="str">
            <v>SD1A404XB-GNR-W</v>
          </cell>
          <cell r="D928" t="str">
            <v>1.0.01.07.13169</v>
          </cell>
          <cell r="E928" t="str">
            <v>4M 4x Starlight IR PTZ AI Network Camera</v>
          </cell>
          <cell r="F928">
            <v>379</v>
          </cell>
        </row>
        <row r="929">
          <cell r="C929" t="str">
            <v>SD22204UE-GN</v>
          </cell>
          <cell r="D929" t="str">
            <v>1.0.01.07.12974</v>
          </cell>
          <cell r="E929"/>
          <cell r="F929">
            <v>281</v>
          </cell>
        </row>
        <row r="930">
          <cell r="C930" t="str">
            <v>SD22204UE-GN-W</v>
          </cell>
          <cell r="D930" t="str">
            <v>1.0.01.07.12978</v>
          </cell>
          <cell r="E930" t="str">
            <v>2MP 4x Starlight PTZ Wi-Fi Network Camera</v>
          </cell>
          <cell r="F930">
            <v>313</v>
          </cell>
        </row>
        <row r="931">
          <cell r="C931" t="str">
            <v>SD22404T-GN-S2</v>
          </cell>
          <cell r="D931" t="str">
            <v>1.0.01.07.11889</v>
          </cell>
          <cell r="E931" t="str">
            <v>SPEED 4Mp 4x 66 Face detection \H265 \ICR \SD Card</v>
          </cell>
          <cell r="F931">
            <v>322</v>
          </cell>
        </row>
        <row r="932">
          <cell r="C932" t="str">
            <v>SD22404T-GN-W-S2</v>
          </cell>
          <cell r="D932" t="str">
            <v>1.0.01.07.11893</v>
          </cell>
          <cell r="E932" t="str">
            <v>SPEED 4Mp 4x 66 Face detection \H265 \ICR \SD Card</v>
          </cell>
          <cell r="F932">
            <v>356</v>
          </cell>
        </row>
        <row r="933">
          <cell r="C933" t="str">
            <v>SD29204UE-GN</v>
          </cell>
          <cell r="D933" t="str">
            <v>1.0.01.07.12939</v>
          </cell>
          <cell r="E933" t="str">
            <v>2MP 4x Starlight IR PTZ Network Camera</v>
          </cell>
          <cell r="F933">
            <v>368</v>
          </cell>
        </row>
        <row r="934">
          <cell r="C934" t="str">
            <v>SD29204UE-GN-W</v>
          </cell>
          <cell r="D934" t="str">
            <v>1.0.01.07.12943</v>
          </cell>
          <cell r="E934" t="str">
            <v>2MP 4x Starlight IR PTZ Wi-Fi Network Camera</v>
          </cell>
          <cell r="F934">
            <v>403</v>
          </cell>
        </row>
        <row r="935">
          <cell r="C935" t="str">
            <v>SD3A200-GNP-W-PV</v>
          </cell>
          <cell r="D935" t="str">
            <v>1.0.01.07.13726</v>
          </cell>
          <cell r="E935" t="str">
            <v>2MP Starlight IR Active Deterrence Wizsense PTZ</v>
          </cell>
          <cell r="F935">
            <v>281</v>
          </cell>
        </row>
        <row r="936">
          <cell r="C936" t="str">
            <v>SD40212T-HN-S2</v>
          </cell>
          <cell r="D936" t="str">
            <v>1.0.01.07.12104</v>
          </cell>
          <cell r="E936" t="str">
            <v>SPEED 2Mp 12x 66 Face detection \H265 \ICR \WDR</v>
          </cell>
          <cell r="F936">
            <v>639</v>
          </cell>
        </row>
        <row r="937">
          <cell r="C937" t="str">
            <v>SD42212T-HN-S2</v>
          </cell>
          <cell r="D937" t="str">
            <v>1.0.01.07.12108</v>
          </cell>
          <cell r="E937" t="str">
            <v>SPEED 2Mp 12x 66 Face detection \H265 \ICR \WDR</v>
          </cell>
          <cell r="F937">
            <v>541</v>
          </cell>
        </row>
        <row r="938">
          <cell r="C938" t="str">
            <v>SD42C212T-HN-S2</v>
          </cell>
          <cell r="D938" t="str">
            <v>1.0.01.07.12112</v>
          </cell>
          <cell r="E938" t="str">
            <v>SPEED 2Mp 12x Face detection \H265 \ICR \SD Card</v>
          </cell>
          <cell r="F938">
            <v>541</v>
          </cell>
        </row>
        <row r="939">
          <cell r="C939" t="str">
            <v>SD49216UE-HN</v>
          </cell>
          <cell r="D939" t="str">
            <v>1.0.01.07.13548</v>
          </cell>
          <cell r="E939" t="str">
            <v>PTZ 2MP 16x Starlight</v>
          </cell>
          <cell r="F939">
            <v>683</v>
          </cell>
        </row>
        <row r="940">
          <cell r="C940" t="str">
            <v>SD49225T-HN-W-S2</v>
          </cell>
          <cell r="D940" t="str">
            <v>1.0.01.07.12007</v>
          </cell>
          <cell r="E940" t="str">
            <v>DOME 2Mp Zoom 25x 12V IR 100m Face detection \H265</v>
          </cell>
          <cell r="F940">
            <v>880</v>
          </cell>
        </row>
        <row r="941">
          <cell r="C941" t="str">
            <v>SD49225XA-HNR</v>
          </cell>
          <cell r="D941" t="str">
            <v>1.0.01.07.13273</v>
          </cell>
          <cell r="E941" t="str">
            <v>2MP 25x Starlight IR PTZ AI Network Camera</v>
          </cell>
          <cell r="F941">
            <v>814</v>
          </cell>
        </row>
        <row r="942">
          <cell r="C942" t="str">
            <v>SD49425XB-HNR</v>
          </cell>
          <cell r="D942" t="str">
            <v>1.0.01.07.13257</v>
          </cell>
          <cell r="E942" t="str">
            <v>4MP 25x Starlight+ IR PTZ AI Network Camera</v>
          </cell>
          <cell r="F942">
            <v>947</v>
          </cell>
        </row>
        <row r="943">
          <cell r="C943" t="str">
            <v>SD49425XB-HNR-G</v>
          </cell>
          <cell r="D943" t="str">
            <v>1.0.01.07.13246</v>
          </cell>
          <cell r="E943" t="str">
            <v>4MP 25x Starlight+ 4G IR PTZ AI Network Camera</v>
          </cell>
          <cell r="F943">
            <v>1216</v>
          </cell>
        </row>
        <row r="944">
          <cell r="C944" t="str">
            <v>SD50225U-HNI</v>
          </cell>
          <cell r="D944" t="str">
            <v>1.0.01.07.11668</v>
          </cell>
          <cell r="E944" t="str">
            <v>SPEED 2Mp 25x 67 Autotracking \H265 \ICR \SD Card</v>
          </cell>
          <cell r="F944">
            <v>814</v>
          </cell>
        </row>
        <row r="945">
          <cell r="C945" t="str">
            <v>SD50232XA-HNR</v>
          </cell>
          <cell r="D945" t="str">
            <v>1.0.01.07.13387</v>
          </cell>
          <cell r="E945" t="str">
            <v>2MP 32x Starlight PTZ AI Network Camera</v>
          </cell>
          <cell r="F945">
            <v>1256</v>
          </cell>
        </row>
        <row r="946">
          <cell r="C946" t="str">
            <v>SD50432XA-HNR</v>
          </cell>
          <cell r="D946" t="str">
            <v>1.0.01.07.13388</v>
          </cell>
          <cell r="E946" t="str">
            <v>4MP 32x Starlight PTZ AI Network Camera</v>
          </cell>
          <cell r="F946">
            <v>1433</v>
          </cell>
        </row>
        <row r="947">
          <cell r="C947" t="str">
            <v>SD52C225U-HNI</v>
          </cell>
          <cell r="D947" t="str">
            <v>1.0.01.07.11672</v>
          </cell>
          <cell r="E947" t="str">
            <v>SPEED 2Mp 25x Autotracking \H265 \ICR \SD Card</v>
          </cell>
          <cell r="F947">
            <v>788</v>
          </cell>
        </row>
        <row r="948">
          <cell r="C948" t="str">
            <v>SD52C232XA-HNR</v>
          </cell>
          <cell r="D948" t="str">
            <v>1.0.01.07.13389</v>
          </cell>
          <cell r="E948" t="str">
            <v>2MP 32x Starlight PTZ AI Network Camera</v>
          </cell>
          <cell r="F948">
            <v>1223</v>
          </cell>
        </row>
        <row r="949">
          <cell r="C949" t="str">
            <v>SD52C432XA-HNR</v>
          </cell>
          <cell r="D949" t="str">
            <v>1.0.01.07.13390</v>
          </cell>
          <cell r="E949" t="str">
            <v>4MP 32x Starlight PTZ AI Network Camera</v>
          </cell>
          <cell r="F949">
            <v>1407</v>
          </cell>
        </row>
        <row r="950">
          <cell r="C950" t="str">
            <v>SD5A225XA-HNR</v>
          </cell>
          <cell r="D950" t="str">
            <v>1.0.01.07.13341</v>
          </cell>
          <cell r="E950" t="str">
            <v>PTZ AI 2MP 25x Starlight laser</v>
          </cell>
          <cell r="F950">
            <v>1039</v>
          </cell>
        </row>
        <row r="951">
          <cell r="C951" t="str">
            <v>SD5A232XA-HNR</v>
          </cell>
          <cell r="D951" t="str">
            <v>1.0.01.07.13385</v>
          </cell>
          <cell r="E951" t="str">
            <v>PTZ AI 2MP 32x Starlight laser</v>
          </cell>
          <cell r="F951">
            <v>1437</v>
          </cell>
        </row>
        <row r="952">
          <cell r="C952" t="str">
            <v>SD5A425XA-HNR</v>
          </cell>
          <cell r="D952" t="str">
            <v>1.0.01.07.13189</v>
          </cell>
          <cell r="E952" t="str">
            <v>4MP 25x Starlight IR PTZ AI Network Camera</v>
          </cell>
          <cell r="F952">
            <v>1827</v>
          </cell>
        </row>
        <row r="953">
          <cell r="C953" t="str">
            <v>SD5A432XA-HNR</v>
          </cell>
          <cell r="D953" t="str">
            <v>1.0.01.07.13386</v>
          </cell>
          <cell r="E953" t="str">
            <v>PTZ AI 4MP 32x Starlight</v>
          </cell>
          <cell r="F953">
            <v>1614</v>
          </cell>
        </row>
        <row r="954">
          <cell r="C954" t="str">
            <v>SD5A445XA-HNR</v>
          </cell>
          <cell r="D954" t="str">
            <v>1.0.01.07.13056</v>
          </cell>
          <cell r="E954" t="str">
            <v>4MP 45x Starlight IR PTZ AI Network Camera</v>
          </cell>
          <cell r="F954">
            <v>1836</v>
          </cell>
        </row>
        <row r="955">
          <cell r="C955" t="str">
            <v>SD5A825-HNR-YA</v>
          </cell>
          <cell r="D955" t="str">
            <v>1.0.01.07.13447</v>
          </cell>
          <cell r="E955" t="str">
            <v>PTZ AI 8MP 25x Starlight</v>
          </cell>
          <cell r="F955">
            <v>1968</v>
          </cell>
        </row>
        <row r="956">
          <cell r="C956" t="str">
            <v>SD60225U-HNI</v>
          </cell>
          <cell r="D956" t="str">
            <v>1.0.01.07.11664</v>
          </cell>
          <cell r="E956" t="str">
            <v>SPEED 2Mp 25x 67 Autotracking \Face detection \ICR</v>
          </cell>
          <cell r="F956">
            <v>1077</v>
          </cell>
        </row>
        <row r="957">
          <cell r="C957" t="str">
            <v>SD60230U-HNI</v>
          </cell>
          <cell r="D957" t="str">
            <v>1.0.01.07.11590</v>
          </cell>
          <cell r="E957" t="str">
            <v>SPEED 2Mp 30x 67 Autotracking \Face detection \ICR</v>
          </cell>
          <cell r="F957">
            <v>1431</v>
          </cell>
        </row>
        <row r="958">
          <cell r="C958" t="str">
            <v>SD60430U-HNI</v>
          </cell>
          <cell r="D958" t="str">
            <v>1.0.01.07.11006</v>
          </cell>
          <cell r="E958" t="str">
            <v>SPEED 4Mp 30x 67 Autotracking \H265 \ICR \SD Card</v>
          </cell>
          <cell r="F958">
            <v>1652</v>
          </cell>
        </row>
        <row r="959">
          <cell r="C959" t="str">
            <v>SD65F233XA-HNR</v>
          </cell>
          <cell r="D959" t="str">
            <v>1.0.01.07.13238</v>
          </cell>
          <cell r="E959" t="str">
            <v>2MP 33x Starlight PTZ Network Camera</v>
          </cell>
          <cell r="F959">
            <v>1883</v>
          </cell>
        </row>
        <row r="960">
          <cell r="C960" t="str">
            <v>SD6AE433XA-HNR</v>
          </cell>
          <cell r="D960" t="str">
            <v>1.0.01.07.13178</v>
          </cell>
          <cell r="E960" t="str">
            <v>PTZ AI 4MP 33x Starlight</v>
          </cell>
          <cell r="F960">
            <v>3020</v>
          </cell>
        </row>
        <row r="961">
          <cell r="C961" t="str">
            <v>SD6AL233XA-HNR</v>
          </cell>
          <cell r="D961" t="str">
            <v>1.0.01.07.13184</v>
          </cell>
          <cell r="E961" t="str">
            <v>2MP 33x Starlight Laser PTZ AI Network Camera</v>
          </cell>
          <cell r="F961">
            <v>3458</v>
          </cell>
        </row>
        <row r="962">
          <cell r="C962" t="str">
            <v>SD6AL233XA-HNR-IR</v>
          </cell>
          <cell r="D962" t="str">
            <v>1.0.01.07.13182</v>
          </cell>
          <cell r="E962" t="str">
            <v>2MP 33x Starlight + IR PTZ AI Network Camera</v>
          </cell>
          <cell r="F962">
            <v>2578</v>
          </cell>
        </row>
        <row r="963">
          <cell r="C963" t="str">
            <v>SD6AL433XA-HNR</v>
          </cell>
          <cell r="D963" t="str">
            <v>1.0.01.07.13464</v>
          </cell>
          <cell r="E963" t="str">
            <v>PTZ AI 4MP 33x Starlight laser</v>
          </cell>
          <cell r="F963">
            <v>3679</v>
          </cell>
        </row>
        <row r="964">
          <cell r="C964" t="str">
            <v>SD6AL445XA-HNR</v>
          </cell>
          <cell r="D964" t="str">
            <v>1.0.01.07.13259</v>
          </cell>
          <cell r="E964" t="str">
            <v>4MP 45x Starlight Laser PTZ AI Network Camera</v>
          </cell>
          <cell r="F964">
            <v>2932</v>
          </cell>
        </row>
        <row r="965">
          <cell r="C965" t="str">
            <v>SD6AL445XA-HNR-IR</v>
          </cell>
          <cell r="D965" t="str">
            <v>1.0.01.07.13260</v>
          </cell>
          <cell r="E965" t="str">
            <v>4MP 45x Starlight IR PTZ AI Network Camera</v>
          </cell>
          <cell r="F965">
            <v>2047</v>
          </cell>
        </row>
        <row r="966">
          <cell r="C966" t="str">
            <v>SD6CE225U-HNI</v>
          </cell>
          <cell r="D966" t="str">
            <v>1.0.01.07.12440</v>
          </cell>
          <cell r="E966" t="str">
            <v>SPEED 2Mp 25x IR 200m 67 Autotracking \H265 \ICR</v>
          </cell>
          <cell r="F966">
            <v>1187</v>
          </cell>
        </row>
        <row r="967">
          <cell r="C967" t="str">
            <v>SD6CE245U-HNI</v>
          </cell>
          <cell r="D967" t="str">
            <v>1.0.01.07.12569</v>
          </cell>
          <cell r="E967" t="str">
            <v>SPEED 2Mp 45x IR 250m 67 Autotracking \H265 \ICR</v>
          </cell>
          <cell r="F967">
            <v>1630</v>
          </cell>
        </row>
        <row r="968">
          <cell r="C968" t="str">
            <v>SD6CE445XA-HNR</v>
          </cell>
          <cell r="D968" t="str">
            <v>1.0.01.07.13113</v>
          </cell>
          <cell r="E968" t="str">
            <v>4MP 45x Starlight IR PTZ AI Network Camera</v>
          </cell>
          <cell r="F968">
            <v>2030</v>
          </cell>
        </row>
        <row r="969">
          <cell r="C969" t="str">
            <v>SD8A240WA-HNF</v>
          </cell>
          <cell r="D969" t="str">
            <v>1.0.01.07.12844</v>
          </cell>
          <cell r="E969" t="str">
            <v>2MP 40x Starlight IR PTZ AI Network Camera</v>
          </cell>
          <cell r="F969">
            <v>3801</v>
          </cell>
        </row>
        <row r="970">
          <cell r="C970" t="str">
            <v>SD8A250WA-HNF</v>
          </cell>
          <cell r="D970" t="str">
            <v>1.0.01.07.13061</v>
          </cell>
          <cell r="E970" t="str">
            <v>2MP 50x Starlight IR PTZ AI Network Camera</v>
          </cell>
          <cell r="F970">
            <v>6018</v>
          </cell>
        </row>
        <row r="971">
          <cell r="C971" t="str">
            <v>SD8A440WA-HNF</v>
          </cell>
          <cell r="D971" t="str">
            <v>1.0.01.07.12951</v>
          </cell>
          <cell r="E971" t="str">
            <v>4MP 40x Starlight IR PTZ AI Network Camera</v>
          </cell>
          <cell r="F971">
            <v>4295</v>
          </cell>
        </row>
        <row r="972">
          <cell r="C972" t="str">
            <v>SD8A820WA-HNF</v>
          </cell>
          <cell r="D972" t="str">
            <v>1.0.01.07.13024</v>
          </cell>
          <cell r="E972" t="str">
            <v>4K 20x Full-color IR PTZ AI Network Camera</v>
          </cell>
          <cell r="F972">
            <v>5870</v>
          </cell>
        </row>
        <row r="973">
          <cell r="C973" t="str">
            <v>SD8A840WA-HNF</v>
          </cell>
          <cell r="D973" t="str">
            <v>1.0.01.07.12836</v>
          </cell>
          <cell r="E973" t="str">
            <v>4K 40x Starlight IR PTZ AI Network Camera</v>
          </cell>
          <cell r="F973">
            <v>4295</v>
          </cell>
        </row>
        <row r="974">
          <cell r="C974" t="str">
            <v>SDZ2030S-N-S2</v>
          </cell>
          <cell r="D974" t="str">
            <v>1.0.01.07.11262</v>
          </cell>
          <cell r="E974" t="str">
            <v>TLC 2Mp Zoom 30x 12V \PoE H265 \SD Card \Starlight</v>
          </cell>
          <cell r="F974">
            <v>1078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3"/>
  <sheetViews>
    <sheetView tabSelected="1" workbookViewId="0">
      <selection activeCell="L1288" sqref="L1288"/>
    </sheetView>
  </sheetViews>
  <sheetFormatPr defaultColWidth="8.85546875" defaultRowHeight="15.75"/>
  <cols>
    <col min="1" max="1" width="65.7109375" style="6" bestFit="1" customWidth="1"/>
    <col min="2" max="2" width="54.85546875" style="6" bestFit="1" customWidth="1"/>
    <col min="3" max="3" width="14.7109375" style="20" hidden="1" customWidth="1"/>
    <col min="4" max="4" width="18" style="16" bestFit="1" customWidth="1"/>
    <col min="5" max="5" width="7.140625" style="6" hidden="1" customWidth="1"/>
    <col min="6" max="6" width="19" style="6" bestFit="1" customWidth="1"/>
    <col min="7" max="7" width="12.140625" style="6" customWidth="1"/>
    <col min="8" max="8" width="18.28515625" style="6" bestFit="1" customWidth="1"/>
    <col min="9" max="16384" width="8.85546875" style="6"/>
  </cols>
  <sheetData>
    <row r="1" spans="1:8">
      <c r="A1" s="1" t="s">
        <v>2381</v>
      </c>
      <c r="B1" s="1" t="s">
        <v>2382</v>
      </c>
      <c r="C1" s="17" t="s">
        <v>0</v>
      </c>
      <c r="D1" s="17" t="s">
        <v>2383</v>
      </c>
      <c r="E1" s="2"/>
      <c r="F1" s="3" t="s">
        <v>1</v>
      </c>
      <c r="G1" s="4" t="s">
        <v>2384</v>
      </c>
      <c r="H1" s="5"/>
    </row>
    <row r="2" spans="1:8">
      <c r="A2" s="7" t="s">
        <v>2</v>
      </c>
      <c r="B2" s="7" t="s">
        <v>2</v>
      </c>
      <c r="C2" s="18">
        <v>24.58</v>
      </c>
      <c r="D2" s="15">
        <f>C2*0.81</f>
        <v>19.909800000000001</v>
      </c>
      <c r="E2" s="8">
        <f t="shared" ref="E2:E66" si="0">D2/C2-1</f>
        <v>-0.18999999999999995</v>
      </c>
      <c r="F2" s="9">
        <f>D2*0.4%</f>
        <v>7.9639200000000007E-2</v>
      </c>
      <c r="G2" s="10">
        <f t="shared" ref="G2:G65" si="1">CEILING(F2*100,10)</f>
        <v>10</v>
      </c>
      <c r="H2" s="5"/>
    </row>
    <row r="3" spans="1:8">
      <c r="A3" s="7" t="s">
        <v>3</v>
      </c>
      <c r="B3" s="7" t="s">
        <v>4</v>
      </c>
      <c r="C3" s="18">
        <v>62</v>
      </c>
      <c r="D3" s="15">
        <v>50</v>
      </c>
      <c r="E3" s="8">
        <f t="shared" si="0"/>
        <v>-0.19354838709677424</v>
      </c>
      <c r="F3" s="9">
        <f t="shared" ref="F3:F66" si="2">D3*0.4%</f>
        <v>0.2</v>
      </c>
      <c r="G3" s="10">
        <f t="shared" si="1"/>
        <v>20</v>
      </c>
      <c r="H3" s="5"/>
    </row>
    <row r="4" spans="1:8">
      <c r="A4" s="11" t="s">
        <v>4</v>
      </c>
      <c r="B4" s="11" t="s">
        <v>4</v>
      </c>
      <c r="C4" s="19">
        <v>62</v>
      </c>
      <c r="D4" s="15">
        <v>50</v>
      </c>
      <c r="E4" s="8">
        <f t="shared" si="0"/>
        <v>-0.19354838709677424</v>
      </c>
      <c r="F4" s="9">
        <f t="shared" si="2"/>
        <v>0.2</v>
      </c>
      <c r="G4" s="10">
        <f t="shared" si="1"/>
        <v>20</v>
      </c>
      <c r="H4" s="5"/>
    </row>
    <row r="5" spans="1:8">
      <c r="A5" s="7" t="s">
        <v>5</v>
      </c>
      <c r="B5" s="7" t="s">
        <v>5</v>
      </c>
      <c r="C5" s="18">
        <v>40.98</v>
      </c>
      <c r="D5" s="15">
        <f t="shared" ref="D5:D7" si="3">C5*0.81</f>
        <v>33.193800000000003</v>
      </c>
      <c r="E5" s="8">
        <f t="shared" si="0"/>
        <v>-0.18999999999999984</v>
      </c>
      <c r="F5" s="9">
        <f t="shared" si="2"/>
        <v>0.13277520000000001</v>
      </c>
      <c r="G5" s="10">
        <f t="shared" si="1"/>
        <v>20</v>
      </c>
      <c r="H5" s="5"/>
    </row>
    <row r="6" spans="1:8">
      <c r="A6" s="7" t="s">
        <v>6</v>
      </c>
      <c r="B6" s="7" t="s">
        <v>6</v>
      </c>
      <c r="C6" s="18">
        <v>24.58</v>
      </c>
      <c r="D6" s="15">
        <f t="shared" si="3"/>
        <v>19.909800000000001</v>
      </c>
      <c r="E6" s="8">
        <f t="shared" si="0"/>
        <v>-0.18999999999999995</v>
      </c>
      <c r="F6" s="9">
        <f t="shared" si="2"/>
        <v>7.9639200000000007E-2</v>
      </c>
      <c r="G6" s="10">
        <f t="shared" si="1"/>
        <v>10</v>
      </c>
      <c r="H6" s="5"/>
    </row>
    <row r="7" spans="1:8">
      <c r="A7" s="7" t="s">
        <v>7</v>
      </c>
      <c r="B7" s="7" t="s">
        <v>7</v>
      </c>
      <c r="C7" s="18">
        <v>16.39</v>
      </c>
      <c r="D7" s="15">
        <f t="shared" si="3"/>
        <v>13.275900000000002</v>
      </c>
      <c r="E7" s="8">
        <f t="shared" si="0"/>
        <v>-0.18999999999999995</v>
      </c>
      <c r="F7" s="9">
        <f t="shared" si="2"/>
        <v>5.3103600000000008E-2</v>
      </c>
      <c r="G7" s="10">
        <f t="shared" si="1"/>
        <v>10</v>
      </c>
      <c r="H7" s="5"/>
    </row>
    <row r="8" spans="1:8">
      <c r="A8" s="7" t="s">
        <v>8</v>
      </c>
      <c r="B8" s="7" t="s">
        <v>9</v>
      </c>
      <c r="C8" s="18">
        <v>147</v>
      </c>
      <c r="D8" s="15">
        <v>177</v>
      </c>
      <c r="E8" s="8">
        <f t="shared" si="0"/>
        <v>0.20408163265306123</v>
      </c>
      <c r="F8" s="9">
        <f t="shared" si="2"/>
        <v>0.70799999999999996</v>
      </c>
      <c r="G8" s="10">
        <f t="shared" si="1"/>
        <v>80</v>
      </c>
      <c r="H8" s="5"/>
    </row>
    <row r="9" spans="1:8">
      <c r="A9" s="11" t="s">
        <v>9</v>
      </c>
      <c r="B9" s="11" t="s">
        <v>9</v>
      </c>
      <c r="C9" s="19">
        <v>147</v>
      </c>
      <c r="D9" s="15">
        <v>177</v>
      </c>
      <c r="E9" s="8">
        <f t="shared" si="0"/>
        <v>0.20408163265306123</v>
      </c>
      <c r="F9" s="9">
        <f t="shared" si="2"/>
        <v>0.70799999999999996</v>
      </c>
      <c r="G9" s="10">
        <f t="shared" si="1"/>
        <v>80</v>
      </c>
      <c r="H9" s="5"/>
    </row>
    <row r="10" spans="1:8">
      <c r="A10" s="7" t="s">
        <v>10</v>
      </c>
      <c r="B10" s="7" t="s">
        <v>11</v>
      </c>
      <c r="C10" s="18">
        <v>178</v>
      </c>
      <c r="D10" s="15">
        <v>217</v>
      </c>
      <c r="E10" s="8">
        <f t="shared" si="0"/>
        <v>0.2191011235955056</v>
      </c>
      <c r="F10" s="9">
        <f t="shared" si="2"/>
        <v>0.86799999999999999</v>
      </c>
      <c r="G10" s="10">
        <f t="shared" si="1"/>
        <v>90</v>
      </c>
      <c r="H10" s="5"/>
    </row>
    <row r="11" spans="1:8">
      <c r="A11" s="7" t="s">
        <v>12</v>
      </c>
      <c r="B11" s="7" t="s">
        <v>13</v>
      </c>
      <c r="C11" s="18">
        <v>269</v>
      </c>
      <c r="D11" s="15">
        <v>328</v>
      </c>
      <c r="E11" s="8">
        <f t="shared" si="0"/>
        <v>0.21933085501858729</v>
      </c>
      <c r="F11" s="9">
        <f t="shared" si="2"/>
        <v>1.3120000000000001</v>
      </c>
      <c r="G11" s="10">
        <f t="shared" si="1"/>
        <v>140</v>
      </c>
      <c r="H11" s="5"/>
    </row>
    <row r="12" spans="1:8">
      <c r="A12" s="7" t="s">
        <v>14</v>
      </c>
      <c r="B12" s="7" t="s">
        <v>15</v>
      </c>
      <c r="C12" s="18">
        <v>269</v>
      </c>
      <c r="D12" s="15">
        <v>328</v>
      </c>
      <c r="E12" s="8">
        <f t="shared" si="0"/>
        <v>0.21933085501858729</v>
      </c>
      <c r="F12" s="9">
        <f t="shared" si="2"/>
        <v>1.3120000000000001</v>
      </c>
      <c r="G12" s="10">
        <f t="shared" si="1"/>
        <v>140</v>
      </c>
      <c r="H12" s="5"/>
    </row>
    <row r="13" spans="1:8">
      <c r="A13" s="7" t="s">
        <v>16</v>
      </c>
      <c r="B13" s="7" t="s">
        <v>17</v>
      </c>
      <c r="C13" s="18">
        <v>452</v>
      </c>
      <c r="D13" s="15">
        <v>556</v>
      </c>
      <c r="E13" s="8">
        <f t="shared" si="0"/>
        <v>0.23008849557522115</v>
      </c>
      <c r="F13" s="9">
        <f t="shared" si="2"/>
        <v>2.2240000000000002</v>
      </c>
      <c r="G13" s="10">
        <f t="shared" si="1"/>
        <v>230</v>
      </c>
      <c r="H13" s="5"/>
    </row>
    <row r="14" spans="1:8">
      <c r="A14" s="7" t="s">
        <v>18</v>
      </c>
      <c r="B14" s="7" t="s">
        <v>19</v>
      </c>
      <c r="C14" s="18">
        <v>902</v>
      </c>
      <c r="D14" s="15">
        <v>902</v>
      </c>
      <c r="E14" s="8">
        <f t="shared" si="0"/>
        <v>0</v>
      </c>
      <c r="F14" s="9">
        <f t="shared" si="2"/>
        <v>3.6080000000000001</v>
      </c>
      <c r="G14" s="10">
        <f t="shared" si="1"/>
        <v>370</v>
      </c>
      <c r="H14" s="5"/>
    </row>
    <row r="15" spans="1:8">
      <c r="A15" s="11" t="s">
        <v>20</v>
      </c>
      <c r="B15" s="11" t="s">
        <v>20</v>
      </c>
      <c r="C15" s="19">
        <v>902</v>
      </c>
      <c r="D15" s="15">
        <v>902</v>
      </c>
      <c r="E15" s="8">
        <f t="shared" si="0"/>
        <v>0</v>
      </c>
      <c r="F15" s="9">
        <f t="shared" si="2"/>
        <v>3.6080000000000001</v>
      </c>
      <c r="G15" s="10">
        <f t="shared" si="1"/>
        <v>370</v>
      </c>
      <c r="H15" s="5"/>
    </row>
    <row r="16" spans="1:8">
      <c r="A16" s="7" t="s">
        <v>21</v>
      </c>
      <c r="B16" s="7" t="s">
        <v>22</v>
      </c>
      <c r="C16" s="18">
        <v>1065</v>
      </c>
      <c r="D16" s="15">
        <v>1065</v>
      </c>
      <c r="E16" s="8">
        <f t="shared" si="0"/>
        <v>0</v>
      </c>
      <c r="F16" s="9">
        <f t="shared" si="2"/>
        <v>4.26</v>
      </c>
      <c r="G16" s="10">
        <f t="shared" si="1"/>
        <v>430</v>
      </c>
      <c r="H16" s="5"/>
    </row>
    <row r="17" spans="1:8">
      <c r="A17" s="7" t="s">
        <v>23</v>
      </c>
      <c r="B17" s="7" t="s">
        <v>24</v>
      </c>
      <c r="C17" s="18">
        <v>210</v>
      </c>
      <c r="D17" s="15">
        <v>253</v>
      </c>
      <c r="E17" s="8">
        <f t="shared" si="0"/>
        <v>0.2047619047619047</v>
      </c>
      <c r="F17" s="9">
        <f t="shared" si="2"/>
        <v>1.012</v>
      </c>
      <c r="G17" s="10">
        <f t="shared" si="1"/>
        <v>110</v>
      </c>
      <c r="H17" s="5"/>
    </row>
    <row r="18" spans="1:8">
      <c r="A18" s="7" t="s">
        <v>25</v>
      </c>
      <c r="B18" s="7" t="s">
        <v>26</v>
      </c>
      <c r="C18" s="18">
        <v>210</v>
      </c>
      <c r="D18" s="15">
        <f>C18*0.8</f>
        <v>168</v>
      </c>
      <c r="E18" s="8">
        <f t="shared" si="0"/>
        <v>-0.19999999999999996</v>
      </c>
      <c r="F18" s="9">
        <f t="shared" si="2"/>
        <v>0.67200000000000004</v>
      </c>
      <c r="G18" s="10">
        <f t="shared" si="1"/>
        <v>70</v>
      </c>
      <c r="H18" s="5"/>
    </row>
    <row r="19" spans="1:8">
      <c r="A19" s="11" t="s">
        <v>26</v>
      </c>
      <c r="B19" s="11" t="s">
        <v>26</v>
      </c>
      <c r="C19" s="19">
        <v>210</v>
      </c>
      <c r="D19" s="15">
        <f>C19*0.8</f>
        <v>168</v>
      </c>
      <c r="E19" s="8">
        <f t="shared" si="0"/>
        <v>-0.19999999999999996</v>
      </c>
      <c r="F19" s="9">
        <f t="shared" si="2"/>
        <v>0.67200000000000004</v>
      </c>
      <c r="G19" s="10">
        <f t="shared" si="1"/>
        <v>70</v>
      </c>
      <c r="H19" s="5"/>
    </row>
    <row r="20" spans="1:8">
      <c r="A20" s="7" t="s">
        <v>27</v>
      </c>
      <c r="B20" s="7" t="s">
        <v>28</v>
      </c>
      <c r="C20" s="18">
        <v>127</v>
      </c>
      <c r="D20" s="15">
        <v>152</v>
      </c>
      <c r="E20" s="8">
        <f t="shared" si="0"/>
        <v>0.1968503937007875</v>
      </c>
      <c r="F20" s="9">
        <f t="shared" si="2"/>
        <v>0.60799999999999998</v>
      </c>
      <c r="G20" s="10">
        <f t="shared" si="1"/>
        <v>70</v>
      </c>
      <c r="H20" s="5"/>
    </row>
    <row r="21" spans="1:8">
      <c r="A21" s="7" t="s">
        <v>29</v>
      </c>
      <c r="B21" s="7" t="s">
        <v>30</v>
      </c>
      <c r="C21" s="18">
        <v>501</v>
      </c>
      <c r="D21" s="15">
        <v>607</v>
      </c>
      <c r="E21" s="8">
        <f t="shared" si="0"/>
        <v>0.21157684630738527</v>
      </c>
      <c r="F21" s="9">
        <f t="shared" si="2"/>
        <v>2.4279999999999999</v>
      </c>
      <c r="G21" s="10">
        <f t="shared" si="1"/>
        <v>250</v>
      </c>
      <c r="H21" s="5"/>
    </row>
    <row r="22" spans="1:8">
      <c r="A22" s="11" t="s">
        <v>30</v>
      </c>
      <c r="B22" s="11" t="s">
        <v>30</v>
      </c>
      <c r="C22" s="19">
        <v>501</v>
      </c>
      <c r="D22" s="15">
        <v>607</v>
      </c>
      <c r="E22" s="8">
        <f t="shared" si="0"/>
        <v>0.21157684630738527</v>
      </c>
      <c r="F22" s="9">
        <f t="shared" si="2"/>
        <v>2.4279999999999999</v>
      </c>
      <c r="G22" s="10">
        <f t="shared" si="1"/>
        <v>250</v>
      </c>
      <c r="H22" s="5"/>
    </row>
    <row r="23" spans="1:8">
      <c r="A23" s="7" t="s">
        <v>31</v>
      </c>
      <c r="B23" s="7" t="s">
        <v>32</v>
      </c>
      <c r="C23" s="18">
        <v>250</v>
      </c>
      <c r="D23" s="15">
        <f>C23*0.79</f>
        <v>197.5</v>
      </c>
      <c r="E23" s="8">
        <f t="shared" si="0"/>
        <v>-0.20999999999999996</v>
      </c>
      <c r="F23" s="9">
        <f t="shared" si="2"/>
        <v>0.79</v>
      </c>
      <c r="G23" s="10">
        <f t="shared" si="1"/>
        <v>80</v>
      </c>
      <c r="H23" s="5"/>
    </row>
    <row r="24" spans="1:8">
      <c r="A24" s="11" t="s">
        <v>32</v>
      </c>
      <c r="B24" s="11" t="s">
        <v>32</v>
      </c>
      <c r="C24" s="19">
        <v>250</v>
      </c>
      <c r="D24" s="15">
        <f>C24*0.79</f>
        <v>197.5</v>
      </c>
      <c r="E24" s="8">
        <f t="shared" si="0"/>
        <v>-0.20999999999999996</v>
      </c>
      <c r="F24" s="9">
        <f t="shared" si="2"/>
        <v>0.79</v>
      </c>
      <c r="G24" s="10">
        <f t="shared" si="1"/>
        <v>80</v>
      </c>
      <c r="H24" s="5"/>
    </row>
    <row r="25" spans="1:8">
      <c r="A25" s="7" t="s">
        <v>33</v>
      </c>
      <c r="B25" s="7" t="s">
        <v>34</v>
      </c>
      <c r="C25" s="18">
        <v>745</v>
      </c>
      <c r="D25" s="15">
        <v>910</v>
      </c>
      <c r="E25" s="8">
        <f t="shared" si="0"/>
        <v>0.22147651006711411</v>
      </c>
      <c r="F25" s="9">
        <f t="shared" si="2"/>
        <v>3.64</v>
      </c>
      <c r="G25" s="10">
        <f t="shared" si="1"/>
        <v>370</v>
      </c>
      <c r="H25" s="5"/>
    </row>
    <row r="26" spans="1:8">
      <c r="A26" s="11" t="s">
        <v>34</v>
      </c>
      <c r="B26" s="11" t="s">
        <v>34</v>
      </c>
      <c r="C26" s="19">
        <v>745</v>
      </c>
      <c r="D26" s="15">
        <v>910</v>
      </c>
      <c r="E26" s="8">
        <f t="shared" si="0"/>
        <v>0.22147651006711411</v>
      </c>
      <c r="F26" s="9">
        <f t="shared" si="2"/>
        <v>3.64</v>
      </c>
      <c r="G26" s="10">
        <f t="shared" si="1"/>
        <v>370</v>
      </c>
      <c r="H26" s="5"/>
    </row>
    <row r="27" spans="1:8">
      <c r="A27" s="7" t="s">
        <v>35</v>
      </c>
      <c r="B27" s="7" t="s">
        <v>36</v>
      </c>
      <c r="C27" s="18">
        <v>582</v>
      </c>
      <c r="D27" s="15">
        <v>707</v>
      </c>
      <c r="E27" s="8">
        <f t="shared" si="0"/>
        <v>0.2147766323024054</v>
      </c>
      <c r="F27" s="9">
        <f t="shared" si="2"/>
        <v>2.8279999999999998</v>
      </c>
      <c r="G27" s="10">
        <f t="shared" si="1"/>
        <v>290</v>
      </c>
      <c r="H27" s="5"/>
    </row>
    <row r="28" spans="1:8">
      <c r="A28" s="11" t="s">
        <v>36</v>
      </c>
      <c r="B28" s="11" t="s">
        <v>36</v>
      </c>
      <c r="C28" s="19">
        <v>582</v>
      </c>
      <c r="D28" s="15">
        <v>707</v>
      </c>
      <c r="E28" s="8">
        <f t="shared" si="0"/>
        <v>0.2147766323024054</v>
      </c>
      <c r="F28" s="9">
        <f t="shared" si="2"/>
        <v>2.8279999999999998</v>
      </c>
      <c r="G28" s="10">
        <f t="shared" si="1"/>
        <v>290</v>
      </c>
      <c r="H28" s="5"/>
    </row>
    <row r="29" spans="1:8">
      <c r="A29" s="7" t="s">
        <v>37</v>
      </c>
      <c r="B29" s="7" t="s">
        <v>38</v>
      </c>
      <c r="C29" s="18">
        <v>745</v>
      </c>
      <c r="D29" s="15">
        <v>910</v>
      </c>
      <c r="E29" s="8">
        <f t="shared" si="0"/>
        <v>0.22147651006711411</v>
      </c>
      <c r="F29" s="9">
        <f t="shared" si="2"/>
        <v>3.64</v>
      </c>
      <c r="G29" s="10">
        <f t="shared" si="1"/>
        <v>370</v>
      </c>
      <c r="H29" s="5"/>
    </row>
    <row r="30" spans="1:8">
      <c r="A30" s="7" t="s">
        <v>39</v>
      </c>
      <c r="B30" s="7" t="s">
        <v>40</v>
      </c>
      <c r="C30" s="18">
        <v>188</v>
      </c>
      <c r="D30" s="15">
        <v>228</v>
      </c>
      <c r="E30" s="8">
        <f t="shared" si="0"/>
        <v>0.2127659574468086</v>
      </c>
      <c r="F30" s="9">
        <f t="shared" si="2"/>
        <v>0.91200000000000003</v>
      </c>
      <c r="G30" s="10">
        <f t="shared" si="1"/>
        <v>100</v>
      </c>
      <c r="H30" s="5"/>
    </row>
    <row r="31" spans="1:8">
      <c r="A31" s="11" t="s">
        <v>40</v>
      </c>
      <c r="B31" s="11" t="s">
        <v>40</v>
      </c>
      <c r="C31" s="19">
        <v>188</v>
      </c>
      <c r="D31" s="15">
        <v>228</v>
      </c>
      <c r="E31" s="8">
        <f t="shared" si="0"/>
        <v>0.2127659574468086</v>
      </c>
      <c r="F31" s="9">
        <f t="shared" si="2"/>
        <v>0.91200000000000003</v>
      </c>
      <c r="G31" s="10">
        <f t="shared" si="1"/>
        <v>100</v>
      </c>
      <c r="H31" s="5"/>
    </row>
    <row r="32" spans="1:8">
      <c r="A32" s="7" t="s">
        <v>41</v>
      </c>
      <c r="B32" s="7" t="s">
        <v>42</v>
      </c>
      <c r="C32" s="18">
        <v>229</v>
      </c>
      <c r="D32" s="15">
        <v>278</v>
      </c>
      <c r="E32" s="8">
        <f t="shared" si="0"/>
        <v>0.2139737991266375</v>
      </c>
      <c r="F32" s="9">
        <f t="shared" si="2"/>
        <v>1.1120000000000001</v>
      </c>
      <c r="G32" s="10">
        <f t="shared" si="1"/>
        <v>120</v>
      </c>
      <c r="H32" s="5"/>
    </row>
    <row r="33" spans="1:8">
      <c r="A33" s="11" t="s">
        <v>42</v>
      </c>
      <c r="B33" s="11" t="s">
        <v>42</v>
      </c>
      <c r="C33" s="19">
        <v>229</v>
      </c>
      <c r="D33" s="15">
        <v>278</v>
      </c>
      <c r="E33" s="8">
        <f t="shared" si="0"/>
        <v>0.2139737991266375</v>
      </c>
      <c r="F33" s="9">
        <f t="shared" si="2"/>
        <v>1.1120000000000001</v>
      </c>
      <c r="G33" s="10">
        <f t="shared" si="1"/>
        <v>120</v>
      </c>
      <c r="H33" s="5"/>
    </row>
    <row r="34" spans="1:8">
      <c r="A34" s="7" t="s">
        <v>43</v>
      </c>
      <c r="B34" s="7" t="s">
        <v>44</v>
      </c>
      <c r="C34" s="18">
        <v>949</v>
      </c>
      <c r="D34" s="15">
        <v>1163</v>
      </c>
      <c r="E34" s="8">
        <f t="shared" si="0"/>
        <v>0.22550052687038979</v>
      </c>
      <c r="F34" s="9">
        <f t="shared" si="2"/>
        <v>4.6520000000000001</v>
      </c>
      <c r="G34" s="10">
        <f t="shared" si="1"/>
        <v>470</v>
      </c>
      <c r="H34" s="5"/>
    </row>
    <row r="35" spans="1:8">
      <c r="A35" s="11" t="s">
        <v>44</v>
      </c>
      <c r="B35" s="11" t="s">
        <v>44</v>
      </c>
      <c r="C35" s="19">
        <v>949</v>
      </c>
      <c r="D35" s="15">
        <v>1163</v>
      </c>
      <c r="E35" s="8">
        <f t="shared" si="0"/>
        <v>0.22550052687038979</v>
      </c>
      <c r="F35" s="9">
        <f t="shared" si="2"/>
        <v>4.6520000000000001</v>
      </c>
      <c r="G35" s="10">
        <f t="shared" si="1"/>
        <v>470</v>
      </c>
      <c r="H35" s="5"/>
    </row>
    <row r="36" spans="1:8">
      <c r="A36" s="12" t="s">
        <v>45</v>
      </c>
      <c r="B36" s="12" t="s">
        <v>45</v>
      </c>
      <c r="C36" s="18">
        <v>259</v>
      </c>
      <c r="D36" s="15">
        <v>277</v>
      </c>
      <c r="E36" s="8">
        <f t="shared" si="0"/>
        <v>6.9498069498069581E-2</v>
      </c>
      <c r="F36" s="9">
        <f t="shared" si="2"/>
        <v>1.1080000000000001</v>
      </c>
      <c r="G36" s="10">
        <f t="shared" si="1"/>
        <v>120</v>
      </c>
      <c r="H36" s="5"/>
    </row>
    <row r="37" spans="1:8">
      <c r="A37" s="11" t="s">
        <v>46</v>
      </c>
      <c r="B37" s="11" t="s">
        <v>46</v>
      </c>
      <c r="C37" s="19">
        <v>865</v>
      </c>
      <c r="D37" s="15">
        <v>696</v>
      </c>
      <c r="E37" s="8">
        <f t="shared" si="0"/>
        <v>-0.19537572254335256</v>
      </c>
      <c r="F37" s="9">
        <f t="shared" si="2"/>
        <v>2.7840000000000003</v>
      </c>
      <c r="G37" s="10">
        <f t="shared" si="1"/>
        <v>280</v>
      </c>
      <c r="H37" s="5"/>
    </row>
    <row r="38" spans="1:8">
      <c r="A38" s="7" t="s">
        <v>47</v>
      </c>
      <c r="B38" s="7" t="s">
        <v>48</v>
      </c>
      <c r="C38" s="18">
        <v>187</v>
      </c>
      <c r="D38" s="15">
        <v>228</v>
      </c>
      <c r="E38" s="8">
        <f t="shared" si="0"/>
        <v>0.21925133689839571</v>
      </c>
      <c r="F38" s="9">
        <f t="shared" si="2"/>
        <v>0.91200000000000003</v>
      </c>
      <c r="G38" s="10">
        <f t="shared" si="1"/>
        <v>100</v>
      </c>
      <c r="H38" s="5"/>
    </row>
    <row r="39" spans="1:8">
      <c r="A39" s="11" t="s">
        <v>48</v>
      </c>
      <c r="B39" s="11" t="s">
        <v>48</v>
      </c>
      <c r="C39" s="19">
        <v>187</v>
      </c>
      <c r="D39" s="15">
        <v>228</v>
      </c>
      <c r="E39" s="8">
        <f t="shared" si="0"/>
        <v>0.21925133689839571</v>
      </c>
      <c r="F39" s="9">
        <f t="shared" si="2"/>
        <v>0.91200000000000003</v>
      </c>
      <c r="G39" s="10">
        <f t="shared" si="1"/>
        <v>100</v>
      </c>
      <c r="H39" s="5"/>
    </row>
    <row r="40" spans="1:8">
      <c r="A40" s="7" t="s">
        <v>49</v>
      </c>
      <c r="B40" s="7" t="s">
        <v>50</v>
      </c>
      <c r="C40" s="18">
        <v>187</v>
      </c>
      <c r="D40" s="15">
        <v>228</v>
      </c>
      <c r="E40" s="8">
        <f t="shared" si="0"/>
        <v>0.21925133689839571</v>
      </c>
      <c r="F40" s="9">
        <f t="shared" si="2"/>
        <v>0.91200000000000003</v>
      </c>
      <c r="G40" s="10">
        <f t="shared" si="1"/>
        <v>100</v>
      </c>
      <c r="H40" s="5"/>
    </row>
    <row r="41" spans="1:8">
      <c r="A41" s="11" t="s">
        <v>50</v>
      </c>
      <c r="B41" s="11" t="s">
        <v>50</v>
      </c>
      <c r="C41" s="19">
        <v>187</v>
      </c>
      <c r="D41" s="15">
        <v>228</v>
      </c>
      <c r="E41" s="8">
        <f t="shared" si="0"/>
        <v>0.21925133689839571</v>
      </c>
      <c r="F41" s="9">
        <f t="shared" si="2"/>
        <v>0.91200000000000003</v>
      </c>
      <c r="G41" s="10">
        <f t="shared" si="1"/>
        <v>100</v>
      </c>
      <c r="H41" s="5"/>
    </row>
    <row r="42" spans="1:8">
      <c r="A42" s="7" t="s">
        <v>51</v>
      </c>
      <c r="B42" s="7" t="s">
        <v>52</v>
      </c>
      <c r="C42" s="18">
        <v>148</v>
      </c>
      <c r="D42" s="15">
        <v>177</v>
      </c>
      <c r="E42" s="8">
        <f t="shared" si="0"/>
        <v>0.19594594594594605</v>
      </c>
      <c r="F42" s="9">
        <f t="shared" si="2"/>
        <v>0.70799999999999996</v>
      </c>
      <c r="G42" s="10">
        <f t="shared" si="1"/>
        <v>80</v>
      </c>
      <c r="H42" s="5"/>
    </row>
    <row r="43" spans="1:8">
      <c r="A43" s="7" t="s">
        <v>53</v>
      </c>
      <c r="B43" s="7" t="s">
        <v>54</v>
      </c>
      <c r="C43" s="18">
        <v>148</v>
      </c>
      <c r="D43" s="15">
        <v>177</v>
      </c>
      <c r="E43" s="8">
        <f t="shared" si="0"/>
        <v>0.19594594594594605</v>
      </c>
      <c r="F43" s="9">
        <f t="shared" si="2"/>
        <v>0.70799999999999996</v>
      </c>
      <c r="G43" s="10">
        <f t="shared" si="1"/>
        <v>80</v>
      </c>
      <c r="H43" s="5"/>
    </row>
    <row r="44" spans="1:8">
      <c r="A44" s="7" t="s">
        <v>55</v>
      </c>
      <c r="B44" s="7" t="s">
        <v>56</v>
      </c>
      <c r="C44" s="18">
        <v>455</v>
      </c>
      <c r="D44" s="15">
        <f>C44*0.8</f>
        <v>364</v>
      </c>
      <c r="E44" s="8">
        <f t="shared" si="0"/>
        <v>-0.19999999999999996</v>
      </c>
      <c r="F44" s="9">
        <f t="shared" si="2"/>
        <v>1.456</v>
      </c>
      <c r="G44" s="10">
        <f t="shared" si="1"/>
        <v>150</v>
      </c>
      <c r="H44" s="5"/>
    </row>
    <row r="45" spans="1:8">
      <c r="A45" s="11" t="s">
        <v>57</v>
      </c>
      <c r="B45" s="11" t="s">
        <v>57</v>
      </c>
      <c r="C45" s="19">
        <v>455</v>
      </c>
      <c r="D45" s="15">
        <f t="shared" ref="D45:D47" si="4">C45*0.8</f>
        <v>364</v>
      </c>
      <c r="E45" s="8">
        <f t="shared" si="0"/>
        <v>-0.19999999999999996</v>
      </c>
      <c r="F45" s="9">
        <f t="shared" si="2"/>
        <v>1.456</v>
      </c>
      <c r="G45" s="10">
        <f t="shared" si="1"/>
        <v>150</v>
      </c>
      <c r="H45" s="5"/>
    </row>
    <row r="46" spans="1:8">
      <c r="A46" s="7" t="s">
        <v>58</v>
      </c>
      <c r="B46" s="7" t="s">
        <v>59</v>
      </c>
      <c r="C46" s="18">
        <v>455</v>
      </c>
      <c r="D46" s="15">
        <f t="shared" si="4"/>
        <v>364</v>
      </c>
      <c r="E46" s="8">
        <f t="shared" si="0"/>
        <v>-0.19999999999999996</v>
      </c>
      <c r="F46" s="9">
        <f t="shared" si="2"/>
        <v>1.456</v>
      </c>
      <c r="G46" s="10">
        <f t="shared" si="1"/>
        <v>150</v>
      </c>
      <c r="H46" s="5"/>
    </row>
    <row r="47" spans="1:8">
      <c r="A47" s="11" t="s">
        <v>60</v>
      </c>
      <c r="B47" s="11" t="s">
        <v>60</v>
      </c>
      <c r="C47" s="19">
        <v>455</v>
      </c>
      <c r="D47" s="15">
        <f t="shared" si="4"/>
        <v>364</v>
      </c>
      <c r="E47" s="8">
        <f t="shared" si="0"/>
        <v>-0.19999999999999996</v>
      </c>
      <c r="F47" s="9">
        <f t="shared" si="2"/>
        <v>1.456</v>
      </c>
      <c r="G47" s="10">
        <f t="shared" si="1"/>
        <v>150</v>
      </c>
      <c r="H47" s="5"/>
    </row>
    <row r="48" spans="1:8">
      <c r="A48" s="7" t="s">
        <v>61</v>
      </c>
      <c r="B48" s="7" t="s">
        <v>62</v>
      </c>
      <c r="C48" s="18">
        <v>412</v>
      </c>
      <c r="D48" s="15">
        <v>505</v>
      </c>
      <c r="E48" s="8">
        <f t="shared" si="0"/>
        <v>0.22572815533980584</v>
      </c>
      <c r="F48" s="9">
        <f t="shared" si="2"/>
        <v>2.02</v>
      </c>
      <c r="G48" s="10">
        <f t="shared" si="1"/>
        <v>210</v>
      </c>
      <c r="H48" s="5"/>
    </row>
    <row r="49" spans="1:8">
      <c r="A49" s="11" t="s">
        <v>62</v>
      </c>
      <c r="B49" s="11" t="s">
        <v>62</v>
      </c>
      <c r="C49" s="19">
        <v>412</v>
      </c>
      <c r="D49" s="15">
        <v>505</v>
      </c>
      <c r="E49" s="8">
        <f t="shared" si="0"/>
        <v>0.22572815533980584</v>
      </c>
      <c r="F49" s="9">
        <f t="shared" si="2"/>
        <v>2.02</v>
      </c>
      <c r="G49" s="10">
        <f t="shared" si="1"/>
        <v>210</v>
      </c>
      <c r="H49" s="5"/>
    </row>
    <row r="50" spans="1:8">
      <c r="A50" s="7" t="s">
        <v>63</v>
      </c>
      <c r="B50" s="7" t="s">
        <v>64</v>
      </c>
      <c r="C50" s="18">
        <v>412</v>
      </c>
      <c r="D50" s="15">
        <v>505</v>
      </c>
      <c r="E50" s="8">
        <f t="shared" si="0"/>
        <v>0.22572815533980584</v>
      </c>
      <c r="F50" s="9">
        <f t="shared" si="2"/>
        <v>2.02</v>
      </c>
      <c r="G50" s="10">
        <f t="shared" si="1"/>
        <v>210</v>
      </c>
      <c r="H50" s="5"/>
    </row>
    <row r="51" spans="1:8">
      <c r="A51" s="7" t="s">
        <v>65</v>
      </c>
      <c r="B51" s="7" t="s">
        <v>66</v>
      </c>
      <c r="C51" s="18">
        <v>3400</v>
      </c>
      <c r="D51" s="15">
        <v>2716</v>
      </c>
      <c r="E51" s="8">
        <f t="shared" si="0"/>
        <v>-0.20117647058823529</v>
      </c>
      <c r="F51" s="9">
        <f t="shared" si="2"/>
        <v>10.864000000000001</v>
      </c>
      <c r="G51" s="10">
        <f t="shared" si="1"/>
        <v>1090</v>
      </c>
      <c r="H51" s="5"/>
    </row>
    <row r="52" spans="1:8">
      <c r="A52" s="7" t="s">
        <v>67</v>
      </c>
      <c r="B52" s="7" t="s">
        <v>68</v>
      </c>
      <c r="C52" s="18">
        <v>1109</v>
      </c>
      <c r="D52" s="15">
        <v>1314</v>
      </c>
      <c r="E52" s="8">
        <f t="shared" si="0"/>
        <v>0.18485121731289444</v>
      </c>
      <c r="F52" s="9">
        <f t="shared" si="2"/>
        <v>5.2560000000000002</v>
      </c>
      <c r="G52" s="10">
        <f t="shared" si="1"/>
        <v>530</v>
      </c>
      <c r="H52" s="5"/>
    </row>
    <row r="53" spans="1:8">
      <c r="A53" s="7" t="s">
        <v>69</v>
      </c>
      <c r="B53" s="7" t="s">
        <v>70</v>
      </c>
      <c r="C53" s="18">
        <v>1312</v>
      </c>
      <c r="D53" s="15">
        <f>C53*1.18</f>
        <v>1548.1599999999999</v>
      </c>
      <c r="E53" s="8">
        <f t="shared" si="0"/>
        <v>0.17999999999999994</v>
      </c>
      <c r="F53" s="9">
        <f t="shared" si="2"/>
        <v>6.1926399999999999</v>
      </c>
      <c r="G53" s="10">
        <f t="shared" si="1"/>
        <v>620</v>
      </c>
      <c r="H53" s="5"/>
    </row>
    <row r="54" spans="1:8">
      <c r="A54" s="7" t="s">
        <v>71</v>
      </c>
      <c r="B54" s="7" t="s">
        <v>72</v>
      </c>
      <c r="C54" s="18">
        <v>1312</v>
      </c>
      <c r="D54" s="15">
        <v>1568</v>
      </c>
      <c r="E54" s="8">
        <f t="shared" si="0"/>
        <v>0.19512195121951215</v>
      </c>
      <c r="F54" s="9">
        <f t="shared" si="2"/>
        <v>6.2720000000000002</v>
      </c>
      <c r="G54" s="10">
        <f t="shared" si="1"/>
        <v>630</v>
      </c>
      <c r="H54" s="5"/>
    </row>
    <row r="55" spans="1:8">
      <c r="A55" s="7" t="s">
        <v>73</v>
      </c>
      <c r="B55" s="7" t="s">
        <v>74</v>
      </c>
      <c r="C55" s="18">
        <v>3700</v>
      </c>
      <c r="D55" s="15">
        <v>3959</v>
      </c>
      <c r="E55" s="8">
        <f t="shared" si="0"/>
        <v>7.0000000000000062E-2</v>
      </c>
      <c r="F55" s="9">
        <f t="shared" si="2"/>
        <v>15.836</v>
      </c>
      <c r="G55" s="10">
        <f t="shared" si="1"/>
        <v>1590</v>
      </c>
      <c r="H55" s="5"/>
    </row>
    <row r="56" spans="1:8">
      <c r="A56" s="7" t="s">
        <v>75</v>
      </c>
      <c r="B56" s="7" t="s">
        <v>76</v>
      </c>
      <c r="C56" s="18">
        <v>1174</v>
      </c>
      <c r="D56" s="15">
        <v>1256</v>
      </c>
      <c r="E56" s="8">
        <f t="shared" si="0"/>
        <v>6.9846678023850028E-2</v>
      </c>
      <c r="F56" s="9">
        <f t="shared" si="2"/>
        <v>5.024</v>
      </c>
      <c r="G56" s="10">
        <f t="shared" si="1"/>
        <v>510</v>
      </c>
      <c r="H56" s="5"/>
    </row>
    <row r="57" spans="1:8">
      <c r="A57" s="7" t="s">
        <v>77</v>
      </c>
      <c r="B57" s="7" t="s">
        <v>78</v>
      </c>
      <c r="C57" s="18">
        <v>2795</v>
      </c>
      <c r="D57" s="15">
        <v>2795</v>
      </c>
      <c r="E57" s="8">
        <f t="shared" si="0"/>
        <v>0</v>
      </c>
      <c r="F57" s="9">
        <f t="shared" si="2"/>
        <v>11.18</v>
      </c>
      <c r="G57" s="10">
        <f t="shared" si="1"/>
        <v>1120</v>
      </c>
      <c r="H57" s="5"/>
    </row>
    <row r="58" spans="1:8">
      <c r="A58" s="7" t="s">
        <v>79</v>
      </c>
      <c r="B58" s="7" t="s">
        <v>80</v>
      </c>
      <c r="C58" s="18">
        <v>2185</v>
      </c>
      <c r="D58" s="15">
        <v>2338</v>
      </c>
      <c r="E58" s="8">
        <f t="shared" si="0"/>
        <v>7.0022883295194571E-2</v>
      </c>
      <c r="F58" s="9">
        <f t="shared" si="2"/>
        <v>9.3520000000000003</v>
      </c>
      <c r="G58" s="10">
        <f t="shared" si="1"/>
        <v>940</v>
      </c>
      <c r="H58" s="5"/>
    </row>
    <row r="59" spans="1:8">
      <c r="A59" s="7" t="s">
        <v>81</v>
      </c>
      <c r="B59" s="7" t="s">
        <v>82</v>
      </c>
      <c r="C59" s="18">
        <v>104</v>
      </c>
      <c r="D59" s="15">
        <v>126</v>
      </c>
      <c r="E59" s="8">
        <f t="shared" si="0"/>
        <v>0.21153846153846145</v>
      </c>
      <c r="F59" s="9">
        <f t="shared" si="2"/>
        <v>0.504</v>
      </c>
      <c r="G59" s="10">
        <f t="shared" si="1"/>
        <v>60</v>
      </c>
      <c r="H59" s="5"/>
    </row>
    <row r="60" spans="1:8">
      <c r="A60" s="7" t="s">
        <v>83</v>
      </c>
      <c r="B60" s="7" t="s">
        <v>84</v>
      </c>
      <c r="C60" s="18">
        <v>104</v>
      </c>
      <c r="D60" s="15">
        <v>126</v>
      </c>
      <c r="E60" s="8">
        <f t="shared" si="0"/>
        <v>0.21153846153846145</v>
      </c>
      <c r="F60" s="9">
        <f t="shared" si="2"/>
        <v>0.504</v>
      </c>
      <c r="G60" s="10">
        <f t="shared" si="1"/>
        <v>60</v>
      </c>
      <c r="H60" s="5"/>
    </row>
    <row r="61" spans="1:8">
      <c r="A61" s="11" t="s">
        <v>84</v>
      </c>
      <c r="B61" s="11" t="s">
        <v>84</v>
      </c>
      <c r="C61" s="19">
        <v>104</v>
      </c>
      <c r="D61" s="15">
        <v>126</v>
      </c>
      <c r="E61" s="8">
        <f t="shared" si="0"/>
        <v>0.21153846153846145</v>
      </c>
      <c r="F61" s="9">
        <f t="shared" si="2"/>
        <v>0.504</v>
      </c>
      <c r="G61" s="10">
        <f t="shared" si="1"/>
        <v>60</v>
      </c>
      <c r="H61" s="5"/>
    </row>
    <row r="62" spans="1:8">
      <c r="A62" s="11" t="s">
        <v>85</v>
      </c>
      <c r="B62" s="11" t="s">
        <v>85</v>
      </c>
      <c r="C62" s="19">
        <v>256</v>
      </c>
      <c r="D62" s="15">
        <f>C62*1.23</f>
        <v>314.88</v>
      </c>
      <c r="E62" s="8">
        <f t="shared" si="0"/>
        <v>0.22999999999999998</v>
      </c>
      <c r="F62" s="9">
        <f t="shared" si="2"/>
        <v>1.25952</v>
      </c>
      <c r="G62" s="10">
        <f t="shared" si="1"/>
        <v>130</v>
      </c>
      <c r="H62" s="5"/>
    </row>
    <row r="63" spans="1:8">
      <c r="A63" s="7" t="s">
        <v>86</v>
      </c>
      <c r="B63" s="7" t="s">
        <v>87</v>
      </c>
      <c r="C63" s="18">
        <v>247</v>
      </c>
      <c r="D63" s="15">
        <v>304</v>
      </c>
      <c r="E63" s="8">
        <f t="shared" si="0"/>
        <v>0.23076923076923084</v>
      </c>
      <c r="F63" s="9">
        <f t="shared" si="2"/>
        <v>1.216</v>
      </c>
      <c r="G63" s="10">
        <f t="shared" si="1"/>
        <v>130</v>
      </c>
      <c r="H63" s="5"/>
    </row>
    <row r="64" spans="1:8">
      <c r="A64" s="7" t="s">
        <v>88</v>
      </c>
      <c r="B64" s="7" t="s">
        <v>89</v>
      </c>
      <c r="C64" s="18">
        <v>70</v>
      </c>
      <c r="D64" s="15">
        <v>81</v>
      </c>
      <c r="E64" s="8">
        <f t="shared" si="0"/>
        <v>0.15714285714285725</v>
      </c>
      <c r="F64" s="9">
        <f t="shared" si="2"/>
        <v>0.32400000000000001</v>
      </c>
      <c r="G64" s="10">
        <f t="shared" si="1"/>
        <v>40</v>
      </c>
      <c r="H64" s="5"/>
    </row>
    <row r="65" spans="1:8">
      <c r="A65" s="11" t="s">
        <v>89</v>
      </c>
      <c r="B65" s="11" t="s">
        <v>89</v>
      </c>
      <c r="C65" s="19">
        <v>70</v>
      </c>
      <c r="D65" s="15">
        <v>81</v>
      </c>
      <c r="E65" s="8">
        <f t="shared" si="0"/>
        <v>0.15714285714285725</v>
      </c>
      <c r="F65" s="9">
        <f t="shared" si="2"/>
        <v>0.32400000000000001</v>
      </c>
      <c r="G65" s="10">
        <f t="shared" si="1"/>
        <v>40</v>
      </c>
      <c r="H65" s="5"/>
    </row>
    <row r="66" spans="1:8">
      <c r="A66" s="7" t="s">
        <v>90</v>
      </c>
      <c r="B66" s="7" t="s">
        <v>91</v>
      </c>
      <c r="C66" s="18">
        <v>70</v>
      </c>
      <c r="D66" s="15">
        <v>81</v>
      </c>
      <c r="E66" s="8">
        <f t="shared" si="0"/>
        <v>0.15714285714285725</v>
      </c>
      <c r="F66" s="9">
        <f t="shared" si="2"/>
        <v>0.32400000000000001</v>
      </c>
      <c r="G66" s="10">
        <f t="shared" ref="G66:G129" si="5">CEILING(F66*100,10)</f>
        <v>40</v>
      </c>
      <c r="H66" s="5"/>
    </row>
    <row r="67" spans="1:8">
      <c r="A67" s="11" t="s">
        <v>91</v>
      </c>
      <c r="B67" s="11" t="s">
        <v>91</v>
      </c>
      <c r="C67" s="19">
        <v>70</v>
      </c>
      <c r="D67" s="15">
        <v>81</v>
      </c>
      <c r="E67" s="8">
        <f t="shared" ref="E67:E130" si="6">D67/C67-1</f>
        <v>0.15714285714285725</v>
      </c>
      <c r="F67" s="9">
        <f t="shared" ref="F67:F130" si="7">D67*0.4%</f>
        <v>0.32400000000000001</v>
      </c>
      <c r="G67" s="10">
        <f t="shared" si="5"/>
        <v>40</v>
      </c>
      <c r="H67" s="5"/>
    </row>
    <row r="68" spans="1:8">
      <c r="A68" s="7" t="s">
        <v>92</v>
      </c>
      <c r="B68" s="7" t="s">
        <v>93</v>
      </c>
      <c r="C68" s="18">
        <v>77</v>
      </c>
      <c r="D68" s="15">
        <v>91</v>
      </c>
      <c r="E68" s="8">
        <f t="shared" si="6"/>
        <v>0.18181818181818188</v>
      </c>
      <c r="F68" s="9">
        <f t="shared" si="7"/>
        <v>0.36399999999999999</v>
      </c>
      <c r="G68" s="10">
        <f t="shared" si="5"/>
        <v>40</v>
      </c>
      <c r="H68" s="5"/>
    </row>
    <row r="69" spans="1:8">
      <c r="A69" s="11" t="s">
        <v>93</v>
      </c>
      <c r="B69" s="11" t="s">
        <v>93</v>
      </c>
      <c r="C69" s="19">
        <v>77</v>
      </c>
      <c r="D69" s="15">
        <v>91</v>
      </c>
      <c r="E69" s="8">
        <f t="shared" si="6"/>
        <v>0.18181818181818188</v>
      </c>
      <c r="F69" s="9">
        <f t="shared" si="7"/>
        <v>0.36399999999999999</v>
      </c>
      <c r="G69" s="10">
        <f t="shared" si="5"/>
        <v>40</v>
      </c>
      <c r="H69" s="5"/>
    </row>
    <row r="70" spans="1:8">
      <c r="A70" s="7" t="s">
        <v>94</v>
      </c>
      <c r="B70" s="7" t="s">
        <v>95</v>
      </c>
      <c r="C70" s="18">
        <v>77</v>
      </c>
      <c r="D70" s="15">
        <v>91</v>
      </c>
      <c r="E70" s="8">
        <f t="shared" si="6"/>
        <v>0.18181818181818188</v>
      </c>
      <c r="F70" s="9">
        <f t="shared" si="7"/>
        <v>0.36399999999999999</v>
      </c>
      <c r="G70" s="10">
        <f t="shared" si="5"/>
        <v>40</v>
      </c>
      <c r="H70" s="5"/>
    </row>
    <row r="71" spans="1:8">
      <c r="A71" s="7" t="s">
        <v>96</v>
      </c>
      <c r="B71" s="7" t="s">
        <v>97</v>
      </c>
      <c r="C71" s="18">
        <v>86</v>
      </c>
      <c r="D71" s="15">
        <v>101</v>
      </c>
      <c r="E71" s="8">
        <f t="shared" si="6"/>
        <v>0.17441860465116288</v>
      </c>
      <c r="F71" s="9">
        <f t="shared" si="7"/>
        <v>0.40400000000000003</v>
      </c>
      <c r="G71" s="10">
        <f t="shared" si="5"/>
        <v>50</v>
      </c>
      <c r="H71" s="5"/>
    </row>
    <row r="72" spans="1:8">
      <c r="A72" s="7" t="s">
        <v>98</v>
      </c>
      <c r="B72" s="7" t="s">
        <v>99</v>
      </c>
      <c r="C72" s="18">
        <v>86</v>
      </c>
      <c r="D72" s="15">
        <v>101</v>
      </c>
      <c r="E72" s="8">
        <f t="shared" si="6"/>
        <v>0.17441860465116288</v>
      </c>
      <c r="F72" s="9">
        <f t="shared" si="7"/>
        <v>0.40400000000000003</v>
      </c>
      <c r="G72" s="10">
        <f t="shared" si="5"/>
        <v>50</v>
      </c>
      <c r="H72" s="5"/>
    </row>
    <row r="73" spans="1:8">
      <c r="A73" s="11" t="s">
        <v>99</v>
      </c>
      <c r="B73" s="11" t="s">
        <v>99</v>
      </c>
      <c r="C73" s="19">
        <v>86</v>
      </c>
      <c r="D73" s="15">
        <v>101</v>
      </c>
      <c r="E73" s="8">
        <f t="shared" si="6"/>
        <v>0.17441860465116288</v>
      </c>
      <c r="F73" s="9">
        <f t="shared" si="7"/>
        <v>0.40400000000000003</v>
      </c>
      <c r="G73" s="10">
        <f t="shared" si="5"/>
        <v>50</v>
      </c>
      <c r="H73" s="5"/>
    </row>
    <row r="74" spans="1:8">
      <c r="A74" s="7" t="s">
        <v>100</v>
      </c>
      <c r="B74" s="7" t="s">
        <v>101</v>
      </c>
      <c r="C74" s="18">
        <v>127</v>
      </c>
      <c r="D74" s="15">
        <v>152</v>
      </c>
      <c r="E74" s="8">
        <f t="shared" si="6"/>
        <v>0.1968503937007875</v>
      </c>
      <c r="F74" s="9">
        <f t="shared" si="7"/>
        <v>0.60799999999999998</v>
      </c>
      <c r="G74" s="10">
        <f t="shared" si="5"/>
        <v>70</v>
      </c>
      <c r="H74" s="5"/>
    </row>
    <row r="75" spans="1:8">
      <c r="A75" s="11" t="s">
        <v>101</v>
      </c>
      <c r="B75" s="11" t="s">
        <v>101</v>
      </c>
      <c r="C75" s="19">
        <v>127</v>
      </c>
      <c r="D75" s="15">
        <v>152</v>
      </c>
      <c r="E75" s="8">
        <f t="shared" si="6"/>
        <v>0.1968503937007875</v>
      </c>
      <c r="F75" s="9">
        <f t="shared" si="7"/>
        <v>0.60799999999999998</v>
      </c>
      <c r="G75" s="10">
        <f t="shared" si="5"/>
        <v>70</v>
      </c>
      <c r="H75" s="5"/>
    </row>
    <row r="76" spans="1:8">
      <c r="A76" s="7" t="s">
        <v>102</v>
      </c>
      <c r="B76" s="7" t="s">
        <v>103</v>
      </c>
      <c r="C76" s="18">
        <v>127</v>
      </c>
      <c r="D76" s="15">
        <v>152</v>
      </c>
      <c r="E76" s="8">
        <f t="shared" si="6"/>
        <v>0.1968503937007875</v>
      </c>
      <c r="F76" s="9">
        <f t="shared" si="7"/>
        <v>0.60799999999999998</v>
      </c>
      <c r="G76" s="10">
        <f t="shared" si="5"/>
        <v>70</v>
      </c>
      <c r="H76" s="5"/>
    </row>
    <row r="77" spans="1:8">
      <c r="A77" s="7" t="s">
        <v>104</v>
      </c>
      <c r="B77" s="7" t="s">
        <v>105</v>
      </c>
      <c r="C77" s="18">
        <v>214</v>
      </c>
      <c r="D77" s="15">
        <f>C77*1.2</f>
        <v>256.8</v>
      </c>
      <c r="E77" s="8">
        <f t="shared" si="6"/>
        <v>0.19999999999999996</v>
      </c>
      <c r="F77" s="9">
        <f t="shared" si="7"/>
        <v>1.0272000000000001</v>
      </c>
      <c r="G77" s="10">
        <f t="shared" si="5"/>
        <v>110</v>
      </c>
      <c r="H77" s="5"/>
    </row>
    <row r="78" spans="1:8">
      <c r="A78" s="7" t="s">
        <v>106</v>
      </c>
      <c r="B78" s="7" t="s">
        <v>107</v>
      </c>
      <c r="C78" s="18">
        <v>214</v>
      </c>
      <c r="D78" s="15">
        <f t="shared" ref="D78:D79" si="8">C78*1.2</f>
        <v>256.8</v>
      </c>
      <c r="E78" s="8">
        <f t="shared" si="6"/>
        <v>0.19999999999999996</v>
      </c>
      <c r="F78" s="9">
        <f t="shared" si="7"/>
        <v>1.0272000000000001</v>
      </c>
      <c r="G78" s="10">
        <f t="shared" si="5"/>
        <v>110</v>
      </c>
      <c r="H78" s="5"/>
    </row>
    <row r="79" spans="1:8">
      <c r="A79" s="11" t="s">
        <v>107</v>
      </c>
      <c r="B79" s="11" t="s">
        <v>107</v>
      </c>
      <c r="C79" s="19">
        <v>214</v>
      </c>
      <c r="D79" s="15">
        <f t="shared" si="8"/>
        <v>256.8</v>
      </c>
      <c r="E79" s="8">
        <f t="shared" si="6"/>
        <v>0.19999999999999996</v>
      </c>
      <c r="F79" s="9">
        <f t="shared" si="7"/>
        <v>1.0272000000000001</v>
      </c>
      <c r="G79" s="10">
        <f t="shared" si="5"/>
        <v>110</v>
      </c>
      <c r="H79" s="5"/>
    </row>
    <row r="80" spans="1:8">
      <c r="A80" s="7" t="s">
        <v>108</v>
      </c>
      <c r="B80" s="7" t="s">
        <v>109</v>
      </c>
      <c r="C80" s="18">
        <v>73</v>
      </c>
      <c r="D80" s="15">
        <v>86</v>
      </c>
      <c r="E80" s="8">
        <f t="shared" si="6"/>
        <v>0.17808219178082196</v>
      </c>
      <c r="F80" s="9">
        <f t="shared" si="7"/>
        <v>0.34400000000000003</v>
      </c>
      <c r="G80" s="10">
        <f t="shared" si="5"/>
        <v>40</v>
      </c>
      <c r="H80" s="5"/>
    </row>
    <row r="81" spans="1:8">
      <c r="A81" s="7" t="s">
        <v>110</v>
      </c>
      <c r="B81" s="7" t="s">
        <v>111</v>
      </c>
      <c r="C81" s="18">
        <v>73</v>
      </c>
      <c r="D81" s="15">
        <v>86</v>
      </c>
      <c r="E81" s="8">
        <f t="shared" si="6"/>
        <v>0.17808219178082196</v>
      </c>
      <c r="F81" s="9">
        <f t="shared" si="7"/>
        <v>0.34400000000000003</v>
      </c>
      <c r="G81" s="10">
        <f t="shared" si="5"/>
        <v>40</v>
      </c>
      <c r="H81" s="5"/>
    </row>
    <row r="82" spans="1:8">
      <c r="A82" s="7" t="s">
        <v>112</v>
      </c>
      <c r="B82" s="7" t="s">
        <v>113</v>
      </c>
      <c r="C82" s="18">
        <v>36</v>
      </c>
      <c r="D82" s="15">
        <v>41</v>
      </c>
      <c r="E82" s="8">
        <f t="shared" si="6"/>
        <v>0.13888888888888884</v>
      </c>
      <c r="F82" s="9">
        <f t="shared" si="7"/>
        <v>0.16400000000000001</v>
      </c>
      <c r="G82" s="10">
        <f t="shared" si="5"/>
        <v>20</v>
      </c>
      <c r="H82" s="5"/>
    </row>
    <row r="83" spans="1:8">
      <c r="A83" s="7" t="s">
        <v>114</v>
      </c>
      <c r="B83" s="7" t="s">
        <v>115</v>
      </c>
      <c r="C83" s="18">
        <v>32</v>
      </c>
      <c r="D83" s="15">
        <v>35</v>
      </c>
      <c r="E83" s="8">
        <f t="shared" si="6"/>
        <v>9.375E-2</v>
      </c>
      <c r="F83" s="9">
        <f t="shared" si="7"/>
        <v>0.14000000000000001</v>
      </c>
      <c r="G83" s="10">
        <f t="shared" si="5"/>
        <v>20</v>
      </c>
      <c r="H83" s="5"/>
    </row>
    <row r="84" spans="1:8">
      <c r="A84" s="7" t="s">
        <v>116</v>
      </c>
      <c r="B84" s="7" t="s">
        <v>117</v>
      </c>
      <c r="C84" s="18">
        <v>89</v>
      </c>
      <c r="D84" s="15">
        <v>106</v>
      </c>
      <c r="E84" s="8">
        <f t="shared" si="6"/>
        <v>0.1910112359550562</v>
      </c>
      <c r="F84" s="9">
        <f t="shared" si="7"/>
        <v>0.42399999999999999</v>
      </c>
      <c r="G84" s="10">
        <f t="shared" si="5"/>
        <v>50</v>
      </c>
      <c r="H84" s="5"/>
    </row>
    <row r="85" spans="1:8">
      <c r="A85" s="11" t="s">
        <v>117</v>
      </c>
      <c r="B85" s="11" t="s">
        <v>117</v>
      </c>
      <c r="C85" s="19">
        <v>89</v>
      </c>
      <c r="D85" s="15">
        <v>106</v>
      </c>
      <c r="E85" s="8">
        <f t="shared" si="6"/>
        <v>0.1910112359550562</v>
      </c>
      <c r="F85" s="9">
        <f t="shared" si="7"/>
        <v>0.42399999999999999</v>
      </c>
      <c r="G85" s="10">
        <f t="shared" si="5"/>
        <v>50</v>
      </c>
      <c r="H85" s="5"/>
    </row>
    <row r="86" spans="1:8">
      <c r="A86" s="7" t="s">
        <v>118</v>
      </c>
      <c r="B86" s="7" t="s">
        <v>119</v>
      </c>
      <c r="C86" s="18">
        <v>89</v>
      </c>
      <c r="D86" s="15">
        <v>106</v>
      </c>
      <c r="E86" s="8">
        <f t="shared" si="6"/>
        <v>0.1910112359550562</v>
      </c>
      <c r="F86" s="9">
        <f t="shared" si="7"/>
        <v>0.42399999999999999</v>
      </c>
      <c r="G86" s="10">
        <f t="shared" si="5"/>
        <v>50</v>
      </c>
      <c r="H86" s="5"/>
    </row>
    <row r="87" spans="1:8">
      <c r="A87" s="11" t="s">
        <v>119</v>
      </c>
      <c r="B87" s="11" t="s">
        <v>119</v>
      </c>
      <c r="C87" s="19">
        <v>89</v>
      </c>
      <c r="D87" s="15">
        <v>106</v>
      </c>
      <c r="E87" s="8">
        <f t="shared" si="6"/>
        <v>0.1910112359550562</v>
      </c>
      <c r="F87" s="9">
        <f t="shared" si="7"/>
        <v>0.42399999999999999</v>
      </c>
      <c r="G87" s="10">
        <f t="shared" si="5"/>
        <v>50</v>
      </c>
      <c r="H87" s="5"/>
    </row>
    <row r="88" spans="1:8">
      <c r="A88" s="7" t="s">
        <v>120</v>
      </c>
      <c r="B88" s="7" t="s">
        <v>121</v>
      </c>
      <c r="C88" s="18">
        <v>93</v>
      </c>
      <c r="D88" s="15">
        <v>111</v>
      </c>
      <c r="E88" s="8">
        <f t="shared" si="6"/>
        <v>0.19354838709677424</v>
      </c>
      <c r="F88" s="9">
        <f t="shared" si="7"/>
        <v>0.44400000000000001</v>
      </c>
      <c r="G88" s="10">
        <f t="shared" si="5"/>
        <v>50</v>
      </c>
      <c r="H88" s="5"/>
    </row>
    <row r="89" spans="1:8">
      <c r="A89" s="7" t="s">
        <v>122</v>
      </c>
      <c r="B89" s="7" t="s">
        <v>123</v>
      </c>
      <c r="C89" s="18">
        <v>93</v>
      </c>
      <c r="D89" s="15">
        <v>111</v>
      </c>
      <c r="E89" s="8">
        <f t="shared" si="6"/>
        <v>0.19354838709677424</v>
      </c>
      <c r="F89" s="9">
        <f t="shared" si="7"/>
        <v>0.44400000000000001</v>
      </c>
      <c r="G89" s="10">
        <f t="shared" si="5"/>
        <v>50</v>
      </c>
      <c r="H89" s="5"/>
    </row>
    <row r="90" spans="1:8">
      <c r="A90" s="11" t="s">
        <v>124</v>
      </c>
      <c r="B90" s="11" t="s">
        <v>124</v>
      </c>
      <c r="C90" s="19">
        <v>316</v>
      </c>
      <c r="D90" s="15">
        <v>426</v>
      </c>
      <c r="E90" s="8">
        <f t="shared" si="6"/>
        <v>0.34810126582278489</v>
      </c>
      <c r="F90" s="9">
        <f t="shared" si="7"/>
        <v>1.704</v>
      </c>
      <c r="G90" s="10">
        <f t="shared" si="5"/>
        <v>180</v>
      </c>
      <c r="H90" s="5"/>
    </row>
    <row r="91" spans="1:8">
      <c r="A91" s="12" t="s">
        <v>125</v>
      </c>
      <c r="B91" s="12" t="s">
        <v>125</v>
      </c>
      <c r="C91" s="18">
        <v>221</v>
      </c>
      <c r="D91" s="15">
        <v>339</v>
      </c>
      <c r="E91" s="8">
        <f t="shared" si="6"/>
        <v>0.53393665158371051</v>
      </c>
      <c r="F91" s="9">
        <f t="shared" si="7"/>
        <v>1.3560000000000001</v>
      </c>
      <c r="G91" s="10">
        <f t="shared" si="5"/>
        <v>140</v>
      </c>
      <c r="H91" s="5"/>
    </row>
    <row r="92" spans="1:8">
      <c r="A92" s="11" t="s">
        <v>126</v>
      </c>
      <c r="B92" s="11" t="s">
        <v>126</v>
      </c>
      <c r="C92" s="19">
        <v>355</v>
      </c>
      <c r="D92" s="15">
        <v>503</v>
      </c>
      <c r="E92" s="8">
        <f t="shared" si="6"/>
        <v>0.41690140845070434</v>
      </c>
      <c r="F92" s="9">
        <f t="shared" si="7"/>
        <v>2.012</v>
      </c>
      <c r="G92" s="10">
        <f t="shared" si="5"/>
        <v>210</v>
      </c>
      <c r="H92" s="5"/>
    </row>
    <row r="93" spans="1:8">
      <c r="A93" s="11" t="s">
        <v>127</v>
      </c>
      <c r="B93" s="11" t="s">
        <v>127</v>
      </c>
      <c r="C93" s="19">
        <v>707</v>
      </c>
      <c r="D93" s="15">
        <v>899</v>
      </c>
      <c r="E93" s="8">
        <f t="shared" si="6"/>
        <v>0.27157001414427162</v>
      </c>
      <c r="F93" s="9">
        <f t="shared" si="7"/>
        <v>3.5960000000000001</v>
      </c>
      <c r="G93" s="10">
        <f t="shared" si="5"/>
        <v>360</v>
      </c>
      <c r="H93" s="5"/>
    </row>
    <row r="94" spans="1:8">
      <c r="A94" s="7" t="s">
        <v>128</v>
      </c>
      <c r="B94" s="7" t="s">
        <v>128</v>
      </c>
      <c r="C94" s="18">
        <v>122.94</v>
      </c>
      <c r="D94" s="15">
        <f>C94*1.07</f>
        <v>131.54580000000001</v>
      </c>
      <c r="E94" s="8">
        <f t="shared" si="6"/>
        <v>7.0000000000000062E-2</v>
      </c>
      <c r="F94" s="9">
        <f t="shared" si="7"/>
        <v>0.52618320000000007</v>
      </c>
      <c r="G94" s="10">
        <f t="shared" si="5"/>
        <v>60</v>
      </c>
      <c r="H94" s="5"/>
    </row>
    <row r="95" spans="1:8">
      <c r="A95" s="7" t="s">
        <v>129</v>
      </c>
      <c r="B95" s="7" t="s">
        <v>129</v>
      </c>
      <c r="C95" s="18">
        <v>81.96</v>
      </c>
      <c r="D95" s="15">
        <f>C95*1.07</f>
        <v>87.697199999999995</v>
      </c>
      <c r="E95" s="8">
        <f t="shared" si="6"/>
        <v>7.0000000000000062E-2</v>
      </c>
      <c r="F95" s="9">
        <f t="shared" si="7"/>
        <v>0.35078880000000001</v>
      </c>
      <c r="G95" s="10">
        <f t="shared" si="5"/>
        <v>40</v>
      </c>
      <c r="H95" s="5"/>
    </row>
    <row r="96" spans="1:8">
      <c r="A96" s="7" t="s">
        <v>130</v>
      </c>
      <c r="B96" s="7" t="s">
        <v>131</v>
      </c>
      <c r="C96" s="18">
        <v>69</v>
      </c>
      <c r="D96" s="15">
        <v>75</v>
      </c>
      <c r="E96" s="8">
        <f t="shared" si="6"/>
        <v>8.6956521739130377E-2</v>
      </c>
      <c r="F96" s="9">
        <f t="shared" si="7"/>
        <v>0.3</v>
      </c>
      <c r="G96" s="10">
        <f t="shared" si="5"/>
        <v>30</v>
      </c>
      <c r="H96" s="5"/>
    </row>
    <row r="97" spans="1:8">
      <c r="A97" s="11" t="s">
        <v>131</v>
      </c>
      <c r="B97" s="11" t="s">
        <v>131</v>
      </c>
      <c r="C97" s="19">
        <v>69</v>
      </c>
      <c r="D97" s="15">
        <v>75</v>
      </c>
      <c r="E97" s="8">
        <f t="shared" si="6"/>
        <v>8.6956521739130377E-2</v>
      </c>
      <c r="F97" s="9">
        <f t="shared" si="7"/>
        <v>0.3</v>
      </c>
      <c r="G97" s="10">
        <f t="shared" si="5"/>
        <v>30</v>
      </c>
      <c r="H97" s="5"/>
    </row>
    <row r="98" spans="1:8">
      <c r="A98" s="11" t="s">
        <v>132</v>
      </c>
      <c r="B98" s="11" t="s">
        <v>132</v>
      </c>
      <c r="C98" s="19">
        <v>649</v>
      </c>
      <c r="D98" s="15">
        <v>624</v>
      </c>
      <c r="E98" s="8">
        <f t="shared" si="6"/>
        <v>-3.8520801232665658E-2</v>
      </c>
      <c r="F98" s="9">
        <f t="shared" si="7"/>
        <v>2.496</v>
      </c>
      <c r="G98" s="10">
        <f t="shared" si="5"/>
        <v>250</v>
      </c>
      <c r="H98" s="5"/>
    </row>
    <row r="99" spans="1:8">
      <c r="A99" s="11" t="s">
        <v>133</v>
      </c>
      <c r="B99" s="11" t="s">
        <v>133</v>
      </c>
      <c r="C99" s="19">
        <v>1024</v>
      </c>
      <c r="D99" s="15">
        <v>988</v>
      </c>
      <c r="E99" s="8">
        <f t="shared" si="6"/>
        <v>-3.515625E-2</v>
      </c>
      <c r="F99" s="9">
        <f t="shared" si="7"/>
        <v>3.952</v>
      </c>
      <c r="G99" s="10">
        <f t="shared" si="5"/>
        <v>400</v>
      </c>
      <c r="H99" s="5"/>
    </row>
    <row r="100" spans="1:8">
      <c r="A100" s="7" t="s">
        <v>134</v>
      </c>
      <c r="B100" s="7" t="s">
        <v>135</v>
      </c>
      <c r="C100" s="18">
        <v>457</v>
      </c>
      <c r="D100" s="15">
        <v>379</v>
      </c>
      <c r="E100" s="8">
        <f t="shared" si="6"/>
        <v>-0.17067833698030632</v>
      </c>
      <c r="F100" s="9">
        <f t="shared" si="7"/>
        <v>1.516</v>
      </c>
      <c r="G100" s="10">
        <f t="shared" si="5"/>
        <v>160</v>
      </c>
      <c r="H100" s="5"/>
    </row>
    <row r="101" spans="1:8">
      <c r="A101" s="7" t="s">
        <v>136</v>
      </c>
      <c r="B101" s="7" t="s">
        <v>136</v>
      </c>
      <c r="C101" s="18">
        <v>24.58</v>
      </c>
      <c r="D101" s="15">
        <f>C101*1.07</f>
        <v>26.300599999999999</v>
      </c>
      <c r="E101" s="8">
        <f>D101/C101-1</f>
        <v>7.0000000000000062E-2</v>
      </c>
      <c r="F101" s="9">
        <f t="shared" si="7"/>
        <v>0.1052024</v>
      </c>
      <c r="G101" s="10">
        <f t="shared" si="5"/>
        <v>20</v>
      </c>
      <c r="H101" s="5"/>
    </row>
    <row r="102" spans="1:8">
      <c r="A102" s="7" t="s">
        <v>137</v>
      </c>
      <c r="B102" s="7" t="s">
        <v>138</v>
      </c>
      <c r="C102" s="18">
        <v>3423</v>
      </c>
      <c r="D102" s="15">
        <v>3506</v>
      </c>
      <c r="E102" s="8">
        <f t="shared" si="6"/>
        <v>2.4247735904177725E-2</v>
      </c>
      <c r="F102" s="9">
        <f t="shared" si="7"/>
        <v>14.024000000000001</v>
      </c>
      <c r="G102" s="10">
        <f t="shared" si="5"/>
        <v>1410</v>
      </c>
      <c r="H102" s="5"/>
    </row>
    <row r="103" spans="1:8">
      <c r="A103" s="7" t="s">
        <v>139</v>
      </c>
      <c r="B103" s="7" t="s">
        <v>140</v>
      </c>
      <c r="C103" s="18">
        <v>4832</v>
      </c>
      <c r="D103" s="15">
        <v>5638</v>
      </c>
      <c r="E103" s="8">
        <f t="shared" si="6"/>
        <v>0.16680463576158933</v>
      </c>
      <c r="F103" s="9">
        <f t="shared" si="7"/>
        <v>22.552</v>
      </c>
      <c r="G103" s="10">
        <f t="shared" si="5"/>
        <v>2260</v>
      </c>
      <c r="H103" s="5"/>
    </row>
    <row r="104" spans="1:8">
      <c r="A104" s="7" t="s">
        <v>141</v>
      </c>
      <c r="B104" s="7" t="s">
        <v>142</v>
      </c>
      <c r="C104" s="18">
        <v>3632</v>
      </c>
      <c r="D104" s="15">
        <v>4238</v>
      </c>
      <c r="E104" s="8">
        <f t="shared" si="6"/>
        <v>0.16685022026431717</v>
      </c>
      <c r="F104" s="9">
        <f t="shared" si="7"/>
        <v>16.952000000000002</v>
      </c>
      <c r="G104" s="10">
        <f t="shared" si="5"/>
        <v>1700</v>
      </c>
      <c r="H104" s="5"/>
    </row>
    <row r="105" spans="1:8">
      <c r="A105" s="11" t="s">
        <v>143</v>
      </c>
      <c r="B105" s="11" t="s">
        <v>143</v>
      </c>
      <c r="C105" s="19">
        <v>9268</v>
      </c>
      <c r="D105" s="15">
        <f>C105*1.22</f>
        <v>11306.96</v>
      </c>
      <c r="E105" s="8">
        <f t="shared" si="6"/>
        <v>0.21999999999999997</v>
      </c>
      <c r="F105" s="9">
        <f t="shared" si="7"/>
        <v>45.22784</v>
      </c>
      <c r="G105" s="10">
        <f t="shared" si="5"/>
        <v>4530</v>
      </c>
      <c r="H105" s="5"/>
    </row>
    <row r="106" spans="1:8">
      <c r="A106" s="7" t="s">
        <v>144</v>
      </c>
      <c r="B106" s="7" t="s">
        <v>143</v>
      </c>
      <c r="C106" s="18">
        <v>9268</v>
      </c>
      <c r="D106" s="15">
        <f>C106*1.22</f>
        <v>11306.96</v>
      </c>
      <c r="E106" s="8">
        <f t="shared" si="6"/>
        <v>0.21999999999999997</v>
      </c>
      <c r="F106" s="9">
        <f t="shared" si="7"/>
        <v>45.22784</v>
      </c>
      <c r="G106" s="10">
        <f t="shared" si="5"/>
        <v>4530</v>
      </c>
      <c r="H106" s="5"/>
    </row>
    <row r="107" spans="1:8">
      <c r="A107" s="7" t="s">
        <v>145</v>
      </c>
      <c r="B107" s="7" t="s">
        <v>146</v>
      </c>
      <c r="C107" s="18">
        <v>10377</v>
      </c>
      <c r="D107" s="15">
        <f>C107*1.22</f>
        <v>12659.94</v>
      </c>
      <c r="E107" s="8">
        <f t="shared" si="6"/>
        <v>0.21999999999999997</v>
      </c>
      <c r="F107" s="9">
        <f t="shared" si="7"/>
        <v>50.639760000000003</v>
      </c>
      <c r="G107" s="10">
        <f t="shared" si="5"/>
        <v>5070</v>
      </c>
      <c r="H107" s="5"/>
    </row>
    <row r="108" spans="1:8">
      <c r="A108" s="7" t="s">
        <v>147</v>
      </c>
      <c r="B108" s="7" t="s">
        <v>148</v>
      </c>
      <c r="C108" s="18">
        <v>12505</v>
      </c>
      <c r="D108" s="15">
        <v>15307</v>
      </c>
      <c r="E108" s="8">
        <f t="shared" si="6"/>
        <v>0.22407037185125955</v>
      </c>
      <c r="F108" s="9">
        <f t="shared" si="7"/>
        <v>61.228000000000002</v>
      </c>
      <c r="G108" s="10">
        <f t="shared" si="5"/>
        <v>6130</v>
      </c>
      <c r="H108" s="5"/>
    </row>
    <row r="109" spans="1:8">
      <c r="A109" s="7" t="s">
        <v>149</v>
      </c>
      <c r="B109" s="7" t="s">
        <v>150</v>
      </c>
      <c r="C109" s="18">
        <v>11301</v>
      </c>
      <c r="D109" s="15">
        <v>13636</v>
      </c>
      <c r="E109" s="8">
        <f t="shared" si="6"/>
        <v>0.20661888328466516</v>
      </c>
      <c r="F109" s="9">
        <f t="shared" si="7"/>
        <v>54.544000000000004</v>
      </c>
      <c r="G109" s="10">
        <f t="shared" si="5"/>
        <v>5460</v>
      </c>
      <c r="H109" s="5"/>
    </row>
    <row r="110" spans="1:8">
      <c r="A110" s="7" t="s">
        <v>151</v>
      </c>
      <c r="B110" s="7" t="s">
        <v>152</v>
      </c>
      <c r="C110" s="18">
        <v>11045</v>
      </c>
      <c r="D110" s="15">
        <v>11837</v>
      </c>
      <c r="E110" s="8">
        <f t="shared" si="6"/>
        <v>7.170665459483927E-2</v>
      </c>
      <c r="F110" s="9">
        <f t="shared" si="7"/>
        <v>47.347999999999999</v>
      </c>
      <c r="G110" s="10">
        <f t="shared" si="5"/>
        <v>4740</v>
      </c>
      <c r="H110" s="5"/>
    </row>
    <row r="111" spans="1:8">
      <c r="A111" s="7" t="s">
        <v>153</v>
      </c>
      <c r="B111" s="7" t="s">
        <v>154</v>
      </c>
      <c r="C111" s="18">
        <v>3603</v>
      </c>
      <c r="D111" s="15">
        <v>3896</v>
      </c>
      <c r="E111" s="8">
        <f t="shared" si="6"/>
        <v>8.1321121287815767E-2</v>
      </c>
      <c r="F111" s="9">
        <f t="shared" si="7"/>
        <v>15.584</v>
      </c>
      <c r="G111" s="10">
        <f t="shared" si="5"/>
        <v>1560</v>
      </c>
      <c r="H111" s="5"/>
    </row>
    <row r="112" spans="1:8">
      <c r="A112" s="11" t="s">
        <v>155</v>
      </c>
      <c r="B112" s="11" t="s">
        <v>155</v>
      </c>
      <c r="C112" s="19">
        <v>543</v>
      </c>
      <c r="D112" s="15">
        <v>658</v>
      </c>
      <c r="E112" s="8">
        <f t="shared" si="6"/>
        <v>0.2117863720073665</v>
      </c>
      <c r="F112" s="9">
        <f t="shared" si="7"/>
        <v>2.6320000000000001</v>
      </c>
      <c r="G112" s="10">
        <f t="shared" si="5"/>
        <v>270</v>
      </c>
      <c r="H112" s="5"/>
    </row>
    <row r="113" spans="1:8">
      <c r="A113" s="11" t="s">
        <v>156</v>
      </c>
      <c r="B113" s="11" t="s">
        <v>156</v>
      </c>
      <c r="C113" s="19">
        <v>5572</v>
      </c>
      <c r="D113" s="15">
        <v>5789</v>
      </c>
      <c r="E113" s="8">
        <f t="shared" si="6"/>
        <v>3.8944723618090427E-2</v>
      </c>
      <c r="F113" s="9">
        <f t="shared" si="7"/>
        <v>23.155999999999999</v>
      </c>
      <c r="G113" s="10">
        <f t="shared" si="5"/>
        <v>2320</v>
      </c>
      <c r="H113" s="5"/>
    </row>
    <row r="114" spans="1:8">
      <c r="A114" s="11" t="s">
        <v>157</v>
      </c>
      <c r="B114" s="11" t="s">
        <v>157</v>
      </c>
      <c r="C114" s="19">
        <v>7275</v>
      </c>
      <c r="D114" s="15">
        <v>8373</v>
      </c>
      <c r="E114" s="8">
        <f t="shared" si="6"/>
        <v>0.15092783505154639</v>
      </c>
      <c r="F114" s="9">
        <f t="shared" si="7"/>
        <v>33.491999999999997</v>
      </c>
      <c r="G114" s="10">
        <f t="shared" si="5"/>
        <v>3350</v>
      </c>
      <c r="H114" s="5"/>
    </row>
    <row r="115" spans="1:8">
      <c r="A115" s="12" t="s">
        <v>158</v>
      </c>
      <c r="B115" s="12" t="s">
        <v>158</v>
      </c>
      <c r="C115" s="18">
        <v>14314</v>
      </c>
      <c r="D115" s="15">
        <v>18848</v>
      </c>
      <c r="E115" s="8">
        <f t="shared" si="6"/>
        <v>0.31675282939779237</v>
      </c>
      <c r="F115" s="9">
        <f t="shared" si="7"/>
        <v>75.391999999999996</v>
      </c>
      <c r="G115" s="10">
        <f t="shared" si="5"/>
        <v>7540</v>
      </c>
      <c r="H115" s="5"/>
    </row>
    <row r="116" spans="1:8">
      <c r="A116" s="7" t="s">
        <v>159</v>
      </c>
      <c r="B116" s="7" t="s">
        <v>159</v>
      </c>
      <c r="C116" s="18">
        <v>20.41</v>
      </c>
      <c r="D116" s="15">
        <f>C116*1.07</f>
        <v>21.838700000000003</v>
      </c>
      <c r="E116" s="8">
        <f t="shared" si="6"/>
        <v>7.0000000000000062E-2</v>
      </c>
      <c r="F116" s="9">
        <f t="shared" si="7"/>
        <v>8.735480000000001E-2</v>
      </c>
      <c r="G116" s="10">
        <f t="shared" si="5"/>
        <v>10</v>
      </c>
      <c r="H116" s="5"/>
    </row>
    <row r="117" spans="1:8">
      <c r="A117" s="7" t="s">
        <v>160</v>
      </c>
      <c r="B117" s="7" t="s">
        <v>160</v>
      </c>
      <c r="C117" s="18">
        <v>8.93</v>
      </c>
      <c r="D117" s="15">
        <f t="shared" ref="D117:D131" si="9">C117*1.07</f>
        <v>9.5550999999999995</v>
      </c>
      <c r="E117" s="8">
        <f t="shared" si="6"/>
        <v>7.0000000000000062E-2</v>
      </c>
      <c r="F117" s="9">
        <f t="shared" si="7"/>
        <v>3.8220400000000002E-2</v>
      </c>
      <c r="G117" s="10">
        <f t="shared" si="5"/>
        <v>10</v>
      </c>
      <c r="H117" s="5"/>
    </row>
    <row r="118" spans="1:8">
      <c r="A118" s="7" t="s">
        <v>161</v>
      </c>
      <c r="B118" s="7" t="s">
        <v>161</v>
      </c>
      <c r="C118" s="18">
        <v>16.309999999999999</v>
      </c>
      <c r="D118" s="15">
        <f t="shared" si="9"/>
        <v>17.451699999999999</v>
      </c>
      <c r="E118" s="8">
        <f t="shared" si="6"/>
        <v>7.0000000000000062E-2</v>
      </c>
      <c r="F118" s="9">
        <f t="shared" si="7"/>
        <v>6.9806800000000002E-2</v>
      </c>
      <c r="G118" s="10">
        <f t="shared" si="5"/>
        <v>10</v>
      </c>
      <c r="H118" s="5"/>
    </row>
    <row r="119" spans="1:8">
      <c r="A119" s="7" t="s">
        <v>162</v>
      </c>
      <c r="B119" s="7" t="s">
        <v>162</v>
      </c>
      <c r="C119" s="18">
        <v>32.700000000000003</v>
      </c>
      <c r="D119" s="15">
        <f t="shared" si="9"/>
        <v>34.989000000000004</v>
      </c>
      <c r="E119" s="8">
        <f t="shared" si="6"/>
        <v>7.0000000000000062E-2</v>
      </c>
      <c r="F119" s="9">
        <f t="shared" si="7"/>
        <v>0.13995600000000002</v>
      </c>
      <c r="G119" s="10">
        <f t="shared" si="5"/>
        <v>20</v>
      </c>
      <c r="H119" s="5"/>
    </row>
    <row r="120" spans="1:8">
      <c r="A120" s="7" t="s">
        <v>163</v>
      </c>
      <c r="B120" s="7" t="s">
        <v>163</v>
      </c>
      <c r="C120" s="18">
        <v>5.66</v>
      </c>
      <c r="D120" s="15">
        <f t="shared" si="9"/>
        <v>6.0562000000000005</v>
      </c>
      <c r="E120" s="8">
        <f t="shared" si="6"/>
        <v>7.0000000000000062E-2</v>
      </c>
      <c r="F120" s="9">
        <f t="shared" si="7"/>
        <v>2.4224800000000001E-2</v>
      </c>
      <c r="G120" s="10">
        <f t="shared" si="5"/>
        <v>10</v>
      </c>
      <c r="H120" s="5"/>
    </row>
    <row r="121" spans="1:8">
      <c r="A121" s="7" t="s">
        <v>164</v>
      </c>
      <c r="B121" s="7" t="s">
        <v>164</v>
      </c>
      <c r="C121" s="18">
        <v>6.48</v>
      </c>
      <c r="D121" s="15">
        <f t="shared" si="9"/>
        <v>6.9336000000000011</v>
      </c>
      <c r="E121" s="8">
        <f t="shared" si="6"/>
        <v>7.0000000000000062E-2</v>
      </c>
      <c r="F121" s="9">
        <f t="shared" si="7"/>
        <v>2.7734400000000006E-2</v>
      </c>
      <c r="G121" s="10">
        <f t="shared" si="5"/>
        <v>10</v>
      </c>
      <c r="H121" s="5"/>
    </row>
    <row r="122" spans="1:8">
      <c r="A122" s="7" t="s">
        <v>165</v>
      </c>
      <c r="B122" s="7" t="s">
        <v>165</v>
      </c>
      <c r="C122" s="18">
        <v>5.66</v>
      </c>
      <c r="D122" s="15">
        <f t="shared" si="9"/>
        <v>6.0562000000000005</v>
      </c>
      <c r="E122" s="8">
        <f t="shared" si="6"/>
        <v>7.0000000000000062E-2</v>
      </c>
      <c r="F122" s="9">
        <f t="shared" si="7"/>
        <v>2.4224800000000001E-2</v>
      </c>
      <c r="G122" s="10">
        <f t="shared" si="5"/>
        <v>10</v>
      </c>
      <c r="H122" s="5"/>
    </row>
    <row r="123" spans="1:8">
      <c r="A123" s="7" t="s">
        <v>166</v>
      </c>
      <c r="B123" s="7" t="s">
        <v>166</v>
      </c>
      <c r="C123" s="18">
        <v>10.57</v>
      </c>
      <c r="D123" s="15">
        <f t="shared" si="9"/>
        <v>11.309900000000001</v>
      </c>
      <c r="E123" s="8">
        <f t="shared" si="6"/>
        <v>7.0000000000000062E-2</v>
      </c>
      <c r="F123" s="9">
        <f t="shared" si="7"/>
        <v>4.5239600000000005E-2</v>
      </c>
      <c r="G123" s="10">
        <f t="shared" si="5"/>
        <v>10</v>
      </c>
      <c r="H123" s="5"/>
    </row>
    <row r="124" spans="1:8">
      <c r="A124" s="7" t="s">
        <v>167</v>
      </c>
      <c r="B124" s="7" t="s">
        <v>167</v>
      </c>
      <c r="C124" s="18">
        <v>10.57</v>
      </c>
      <c r="D124" s="15">
        <f t="shared" si="9"/>
        <v>11.309900000000001</v>
      </c>
      <c r="E124" s="8">
        <f t="shared" si="6"/>
        <v>7.0000000000000062E-2</v>
      </c>
      <c r="F124" s="9">
        <f t="shared" si="7"/>
        <v>4.5239600000000005E-2</v>
      </c>
      <c r="G124" s="10">
        <f t="shared" si="5"/>
        <v>10</v>
      </c>
      <c r="H124" s="5"/>
    </row>
    <row r="125" spans="1:8">
      <c r="A125" s="7" t="s">
        <v>168</v>
      </c>
      <c r="B125" s="7" t="s">
        <v>168</v>
      </c>
      <c r="C125" s="18">
        <v>10.57</v>
      </c>
      <c r="D125" s="15">
        <f t="shared" si="9"/>
        <v>11.309900000000001</v>
      </c>
      <c r="E125" s="8">
        <f t="shared" si="6"/>
        <v>7.0000000000000062E-2</v>
      </c>
      <c r="F125" s="9">
        <f t="shared" si="7"/>
        <v>4.5239600000000005E-2</v>
      </c>
      <c r="G125" s="10">
        <f t="shared" si="5"/>
        <v>10</v>
      </c>
      <c r="H125" s="5"/>
    </row>
    <row r="126" spans="1:8">
      <c r="A126" s="7" t="s">
        <v>169</v>
      </c>
      <c r="B126" s="7" t="s">
        <v>169</v>
      </c>
      <c r="C126" s="18">
        <v>10.57</v>
      </c>
      <c r="D126" s="15">
        <f t="shared" si="9"/>
        <v>11.309900000000001</v>
      </c>
      <c r="E126" s="8">
        <f t="shared" si="6"/>
        <v>7.0000000000000062E-2</v>
      </c>
      <c r="F126" s="9">
        <f t="shared" si="7"/>
        <v>4.5239600000000005E-2</v>
      </c>
      <c r="G126" s="10">
        <f t="shared" si="5"/>
        <v>10</v>
      </c>
      <c r="H126" s="5"/>
    </row>
    <row r="127" spans="1:8">
      <c r="A127" s="7" t="s">
        <v>170</v>
      </c>
      <c r="B127" s="7" t="s">
        <v>170</v>
      </c>
      <c r="C127" s="18">
        <v>5.66</v>
      </c>
      <c r="D127" s="15">
        <f t="shared" si="9"/>
        <v>6.0562000000000005</v>
      </c>
      <c r="E127" s="8">
        <f t="shared" si="6"/>
        <v>7.0000000000000062E-2</v>
      </c>
      <c r="F127" s="9">
        <f t="shared" si="7"/>
        <v>2.4224800000000001E-2</v>
      </c>
      <c r="G127" s="10">
        <f t="shared" si="5"/>
        <v>10</v>
      </c>
      <c r="H127" s="5"/>
    </row>
    <row r="128" spans="1:8">
      <c r="A128" s="7" t="s">
        <v>171</v>
      </c>
      <c r="B128" s="7" t="s">
        <v>171</v>
      </c>
      <c r="C128" s="18">
        <v>6.48</v>
      </c>
      <c r="D128" s="15">
        <f t="shared" si="9"/>
        <v>6.9336000000000011</v>
      </c>
      <c r="E128" s="8">
        <f t="shared" si="6"/>
        <v>7.0000000000000062E-2</v>
      </c>
      <c r="F128" s="9">
        <f t="shared" si="7"/>
        <v>2.7734400000000006E-2</v>
      </c>
      <c r="G128" s="10">
        <f t="shared" si="5"/>
        <v>10</v>
      </c>
      <c r="H128" s="5"/>
    </row>
    <row r="129" spans="1:8">
      <c r="A129" s="7" t="s">
        <v>172</v>
      </c>
      <c r="B129" s="7" t="s">
        <v>172</v>
      </c>
      <c r="C129" s="18">
        <v>5.66</v>
      </c>
      <c r="D129" s="15">
        <f t="shared" si="9"/>
        <v>6.0562000000000005</v>
      </c>
      <c r="E129" s="8">
        <f t="shared" si="6"/>
        <v>7.0000000000000062E-2</v>
      </c>
      <c r="F129" s="9">
        <f t="shared" si="7"/>
        <v>2.4224800000000001E-2</v>
      </c>
      <c r="G129" s="10">
        <f t="shared" si="5"/>
        <v>10</v>
      </c>
      <c r="H129" s="5"/>
    </row>
    <row r="130" spans="1:8">
      <c r="A130" s="7" t="s">
        <v>173</v>
      </c>
      <c r="B130" s="7" t="s">
        <v>173</v>
      </c>
      <c r="C130" s="18">
        <v>32.700000000000003</v>
      </c>
      <c r="D130" s="15">
        <f t="shared" si="9"/>
        <v>34.989000000000004</v>
      </c>
      <c r="E130" s="8">
        <f t="shared" si="6"/>
        <v>7.0000000000000062E-2</v>
      </c>
      <c r="F130" s="9">
        <f t="shared" si="7"/>
        <v>0.13995600000000002</v>
      </c>
      <c r="G130" s="10">
        <f t="shared" ref="G130:G193" si="10">CEILING(F130*100,10)</f>
        <v>20</v>
      </c>
      <c r="H130" s="5"/>
    </row>
    <row r="131" spans="1:8">
      <c r="A131" s="7" t="s">
        <v>174</v>
      </c>
      <c r="B131" s="7" t="s">
        <v>174</v>
      </c>
      <c r="C131" s="18">
        <v>5.66</v>
      </c>
      <c r="D131" s="15">
        <f t="shared" si="9"/>
        <v>6.0562000000000005</v>
      </c>
      <c r="E131" s="8">
        <f t="shared" ref="E131" si="11">D131/C131-1</f>
        <v>7.0000000000000062E-2</v>
      </c>
      <c r="F131" s="9">
        <f t="shared" ref="F131:F194" si="12">D131*0.4%</f>
        <v>2.4224800000000001E-2</v>
      </c>
      <c r="G131" s="10">
        <f t="shared" si="10"/>
        <v>10</v>
      </c>
      <c r="H131" s="5"/>
    </row>
    <row r="132" spans="1:8">
      <c r="A132" s="7" t="s">
        <v>175</v>
      </c>
      <c r="B132" s="7" t="s">
        <v>176</v>
      </c>
      <c r="C132" s="18">
        <v>117</v>
      </c>
      <c r="D132" s="15">
        <v>122</v>
      </c>
      <c r="E132" s="8">
        <f t="shared" ref="E132:E195" si="13">D132/C132-1</f>
        <v>4.2735042735042805E-2</v>
      </c>
      <c r="F132" s="9">
        <f t="shared" si="12"/>
        <v>0.48799999999999999</v>
      </c>
      <c r="G132" s="10">
        <f t="shared" si="10"/>
        <v>50</v>
      </c>
      <c r="H132" s="5"/>
    </row>
    <row r="133" spans="1:8">
      <c r="A133" s="12" t="s">
        <v>177</v>
      </c>
      <c r="B133" s="12" t="s">
        <v>178</v>
      </c>
      <c r="C133" s="18">
        <v>102</v>
      </c>
      <c r="D133" s="15">
        <v>96</v>
      </c>
      <c r="E133" s="8">
        <f t="shared" si="13"/>
        <v>-5.8823529411764719E-2</v>
      </c>
      <c r="F133" s="9">
        <f t="shared" si="12"/>
        <v>0.38400000000000001</v>
      </c>
      <c r="G133" s="10">
        <f t="shared" si="10"/>
        <v>40</v>
      </c>
      <c r="H133" s="5"/>
    </row>
    <row r="134" spans="1:8">
      <c r="A134" s="7" t="s">
        <v>179</v>
      </c>
      <c r="B134" s="7" t="s">
        <v>180</v>
      </c>
      <c r="C134" s="18">
        <v>141</v>
      </c>
      <c r="D134" s="15">
        <f t="shared" ref="D134" si="14">C134*1.07</f>
        <v>150.87</v>
      </c>
      <c r="E134" s="8">
        <f t="shared" si="13"/>
        <v>7.0000000000000062E-2</v>
      </c>
      <c r="F134" s="9">
        <f t="shared" si="12"/>
        <v>0.60348000000000002</v>
      </c>
      <c r="G134" s="10">
        <f t="shared" si="10"/>
        <v>70</v>
      </c>
      <c r="H134" s="5"/>
    </row>
    <row r="135" spans="1:8">
      <c r="A135" s="7" t="s">
        <v>181</v>
      </c>
      <c r="B135" s="7" t="s">
        <v>182</v>
      </c>
      <c r="C135" s="18">
        <v>142</v>
      </c>
      <c r="D135" s="15">
        <v>144</v>
      </c>
      <c r="E135" s="8">
        <f t="shared" si="13"/>
        <v>1.4084507042253502E-2</v>
      </c>
      <c r="F135" s="9">
        <f t="shared" si="12"/>
        <v>0.57600000000000007</v>
      </c>
      <c r="G135" s="10">
        <f t="shared" si="10"/>
        <v>60</v>
      </c>
      <c r="H135" s="5"/>
    </row>
    <row r="136" spans="1:8">
      <c r="A136" s="7" t="s">
        <v>183</v>
      </c>
      <c r="B136" s="7" t="s">
        <v>184</v>
      </c>
      <c r="C136" s="18">
        <v>124</v>
      </c>
      <c r="D136" s="15">
        <v>127</v>
      </c>
      <c r="E136" s="8">
        <f t="shared" si="13"/>
        <v>2.4193548387096753E-2</v>
      </c>
      <c r="F136" s="9">
        <f t="shared" si="12"/>
        <v>0.50800000000000001</v>
      </c>
      <c r="G136" s="10">
        <f t="shared" si="10"/>
        <v>60</v>
      </c>
      <c r="H136" s="5"/>
    </row>
    <row r="137" spans="1:8">
      <c r="A137" s="7" t="s">
        <v>185</v>
      </c>
      <c r="B137" s="7" t="s">
        <v>186</v>
      </c>
      <c r="C137" s="18">
        <v>209</v>
      </c>
      <c r="D137" s="15">
        <v>207</v>
      </c>
      <c r="E137" s="8">
        <f t="shared" si="13"/>
        <v>-9.5693779904306719E-3</v>
      </c>
      <c r="F137" s="9">
        <f t="shared" si="12"/>
        <v>0.82800000000000007</v>
      </c>
      <c r="G137" s="10">
        <f t="shared" si="10"/>
        <v>90</v>
      </c>
      <c r="H137" s="5"/>
    </row>
    <row r="138" spans="1:8">
      <c r="A138" s="7" t="s">
        <v>187</v>
      </c>
      <c r="B138" s="7" t="s">
        <v>188</v>
      </c>
      <c r="C138" s="18">
        <v>203</v>
      </c>
      <c r="D138" s="15">
        <f>C138*1.09</f>
        <v>221.27</v>
      </c>
      <c r="E138" s="8">
        <f t="shared" si="13"/>
        <v>9.000000000000008E-2</v>
      </c>
      <c r="F138" s="9">
        <f t="shared" si="12"/>
        <v>0.88508000000000009</v>
      </c>
      <c r="G138" s="10">
        <f t="shared" si="10"/>
        <v>90</v>
      </c>
      <c r="H138" s="5"/>
    </row>
    <row r="139" spans="1:8">
      <c r="A139" s="7" t="s">
        <v>189</v>
      </c>
      <c r="B139" s="7" t="s">
        <v>190</v>
      </c>
      <c r="C139" s="18">
        <v>136</v>
      </c>
      <c r="D139" s="15">
        <v>148</v>
      </c>
      <c r="E139" s="8">
        <f t="shared" si="13"/>
        <v>8.8235294117646967E-2</v>
      </c>
      <c r="F139" s="9">
        <f t="shared" si="12"/>
        <v>0.59199999999999997</v>
      </c>
      <c r="G139" s="10">
        <f t="shared" si="10"/>
        <v>60</v>
      </c>
      <c r="H139" s="5"/>
    </row>
    <row r="140" spans="1:8">
      <c r="A140" s="7" t="s">
        <v>191</v>
      </c>
      <c r="B140" s="7" t="s">
        <v>190</v>
      </c>
      <c r="C140" s="18">
        <v>136</v>
      </c>
      <c r="D140" s="15">
        <v>148</v>
      </c>
      <c r="E140" s="8">
        <f t="shared" si="13"/>
        <v>8.8235294117646967E-2</v>
      </c>
      <c r="F140" s="9">
        <f t="shared" si="12"/>
        <v>0.59199999999999997</v>
      </c>
      <c r="G140" s="10">
        <f t="shared" si="10"/>
        <v>60</v>
      </c>
      <c r="H140" s="5"/>
    </row>
    <row r="141" spans="1:8">
      <c r="A141" s="7" t="s">
        <v>192</v>
      </c>
      <c r="B141" s="7" t="s">
        <v>193</v>
      </c>
      <c r="C141" s="18">
        <v>141</v>
      </c>
      <c r="D141" s="15">
        <v>155</v>
      </c>
      <c r="E141" s="8">
        <f t="shared" si="13"/>
        <v>9.9290780141843893E-2</v>
      </c>
      <c r="F141" s="9">
        <f t="shared" si="12"/>
        <v>0.62</v>
      </c>
      <c r="G141" s="10">
        <f t="shared" si="10"/>
        <v>70</v>
      </c>
      <c r="H141" s="5"/>
    </row>
    <row r="142" spans="1:8">
      <c r="A142" s="7" t="s">
        <v>194</v>
      </c>
      <c r="B142" s="7" t="s">
        <v>195</v>
      </c>
      <c r="C142" s="18">
        <v>156</v>
      </c>
      <c r="D142" s="15">
        <v>171</v>
      </c>
      <c r="E142" s="8">
        <f t="shared" si="13"/>
        <v>9.6153846153846256E-2</v>
      </c>
      <c r="F142" s="9">
        <f t="shared" si="12"/>
        <v>0.68400000000000005</v>
      </c>
      <c r="G142" s="10">
        <f t="shared" si="10"/>
        <v>70</v>
      </c>
      <c r="H142" s="5"/>
    </row>
    <row r="143" spans="1:8">
      <c r="A143" s="7" t="s">
        <v>196</v>
      </c>
      <c r="B143" s="7" t="s">
        <v>197</v>
      </c>
      <c r="C143" s="18">
        <v>188</v>
      </c>
      <c r="D143" s="15">
        <v>211</v>
      </c>
      <c r="E143" s="8">
        <f t="shared" si="13"/>
        <v>0.12234042553191493</v>
      </c>
      <c r="F143" s="9">
        <f t="shared" si="12"/>
        <v>0.84399999999999997</v>
      </c>
      <c r="G143" s="10">
        <f t="shared" si="10"/>
        <v>90</v>
      </c>
      <c r="H143" s="5"/>
    </row>
    <row r="144" spans="1:8">
      <c r="A144" s="7" t="s">
        <v>198</v>
      </c>
      <c r="B144" s="7" t="s">
        <v>199</v>
      </c>
      <c r="C144" s="18">
        <v>214</v>
      </c>
      <c r="D144" s="15">
        <v>242</v>
      </c>
      <c r="E144" s="8">
        <f t="shared" si="13"/>
        <v>0.13084112149532712</v>
      </c>
      <c r="F144" s="9">
        <f t="shared" si="12"/>
        <v>0.96799999999999997</v>
      </c>
      <c r="G144" s="10">
        <f t="shared" si="10"/>
        <v>100</v>
      </c>
      <c r="H144" s="5"/>
    </row>
    <row r="145" spans="1:8">
      <c r="A145" s="7" t="s">
        <v>200</v>
      </c>
      <c r="B145" s="7" t="s">
        <v>201</v>
      </c>
      <c r="C145" s="18">
        <v>215</v>
      </c>
      <c r="D145" s="15">
        <f>C145*1.13</f>
        <v>242.95</v>
      </c>
      <c r="E145" s="8">
        <f t="shared" si="13"/>
        <v>0.12999999999999989</v>
      </c>
      <c r="F145" s="9">
        <f t="shared" si="12"/>
        <v>0.9718</v>
      </c>
      <c r="G145" s="10">
        <f t="shared" si="10"/>
        <v>100</v>
      </c>
      <c r="H145" s="5"/>
    </row>
    <row r="146" spans="1:8">
      <c r="A146" s="7" t="s">
        <v>202</v>
      </c>
      <c r="B146" s="7" t="s">
        <v>203</v>
      </c>
      <c r="C146" s="18">
        <v>153</v>
      </c>
      <c r="D146" s="15">
        <v>170</v>
      </c>
      <c r="E146" s="8">
        <f t="shared" si="13"/>
        <v>0.11111111111111116</v>
      </c>
      <c r="F146" s="9">
        <f t="shared" si="12"/>
        <v>0.68</v>
      </c>
      <c r="G146" s="10">
        <f t="shared" si="10"/>
        <v>70</v>
      </c>
      <c r="H146" s="5"/>
    </row>
    <row r="147" spans="1:8">
      <c r="A147" s="7" t="s">
        <v>204</v>
      </c>
      <c r="B147" s="7" t="s">
        <v>205</v>
      </c>
      <c r="C147" s="18">
        <v>213</v>
      </c>
      <c r="D147" s="15">
        <v>245</v>
      </c>
      <c r="E147" s="8">
        <f t="shared" si="13"/>
        <v>0.15023474178403751</v>
      </c>
      <c r="F147" s="9">
        <f t="shared" si="12"/>
        <v>0.98</v>
      </c>
      <c r="G147" s="10">
        <f t="shared" si="10"/>
        <v>100</v>
      </c>
      <c r="H147" s="5"/>
    </row>
    <row r="148" spans="1:8">
      <c r="A148" s="7" t="s">
        <v>206</v>
      </c>
      <c r="B148" s="7" t="s">
        <v>207</v>
      </c>
      <c r="C148" s="18">
        <v>192</v>
      </c>
      <c r="D148" s="15">
        <v>209</v>
      </c>
      <c r="E148" s="8">
        <f t="shared" si="13"/>
        <v>8.8541666666666741E-2</v>
      </c>
      <c r="F148" s="9">
        <f t="shared" si="12"/>
        <v>0.83599999999999997</v>
      </c>
      <c r="G148" s="10">
        <f t="shared" si="10"/>
        <v>90</v>
      </c>
      <c r="H148" s="5"/>
    </row>
    <row r="149" spans="1:8">
      <c r="A149" s="7" t="s">
        <v>208</v>
      </c>
      <c r="B149" s="7" t="s">
        <v>209</v>
      </c>
      <c r="C149" s="18">
        <v>289</v>
      </c>
      <c r="D149" s="15">
        <v>306</v>
      </c>
      <c r="E149" s="8">
        <f t="shared" si="13"/>
        <v>5.8823529411764719E-2</v>
      </c>
      <c r="F149" s="9">
        <f t="shared" si="12"/>
        <v>1.224</v>
      </c>
      <c r="G149" s="10">
        <f t="shared" si="10"/>
        <v>130</v>
      </c>
      <c r="H149" s="5"/>
    </row>
    <row r="150" spans="1:8">
      <c r="A150" s="7" t="s">
        <v>210</v>
      </c>
      <c r="B150" s="7" t="s">
        <v>211</v>
      </c>
      <c r="C150" s="18">
        <v>363</v>
      </c>
      <c r="D150" s="15">
        <v>372</v>
      </c>
      <c r="E150" s="8">
        <f t="shared" si="13"/>
        <v>2.4793388429751984E-2</v>
      </c>
      <c r="F150" s="9">
        <f t="shared" si="12"/>
        <v>1.488</v>
      </c>
      <c r="G150" s="10">
        <f t="shared" si="10"/>
        <v>150</v>
      </c>
      <c r="H150" s="5"/>
    </row>
    <row r="151" spans="1:8">
      <c r="A151" s="7" t="s">
        <v>212</v>
      </c>
      <c r="B151" s="7" t="s">
        <v>213</v>
      </c>
      <c r="C151" s="18">
        <v>384</v>
      </c>
      <c r="D151" s="15">
        <v>396</v>
      </c>
      <c r="E151" s="8">
        <f t="shared" si="13"/>
        <v>3.125E-2</v>
      </c>
      <c r="F151" s="9">
        <f t="shared" si="12"/>
        <v>1.5840000000000001</v>
      </c>
      <c r="G151" s="10">
        <f t="shared" si="10"/>
        <v>160</v>
      </c>
      <c r="H151" s="5"/>
    </row>
    <row r="152" spans="1:8">
      <c r="A152" s="7" t="s">
        <v>214</v>
      </c>
      <c r="B152" s="7" t="s">
        <v>215</v>
      </c>
      <c r="C152" s="18">
        <v>552</v>
      </c>
      <c r="D152" s="15">
        <v>538</v>
      </c>
      <c r="E152" s="8">
        <f t="shared" si="13"/>
        <v>-2.5362318840579712E-2</v>
      </c>
      <c r="F152" s="9">
        <f t="shared" si="12"/>
        <v>2.1520000000000001</v>
      </c>
      <c r="G152" s="10">
        <f t="shared" si="10"/>
        <v>220</v>
      </c>
      <c r="H152" s="5"/>
    </row>
    <row r="153" spans="1:8">
      <c r="A153" s="7" t="s">
        <v>216</v>
      </c>
      <c r="B153" s="7" t="s">
        <v>217</v>
      </c>
      <c r="C153" s="18">
        <v>43</v>
      </c>
      <c r="D153" s="15">
        <f>C153*1.03</f>
        <v>44.29</v>
      </c>
      <c r="E153" s="8">
        <f t="shared" si="13"/>
        <v>3.0000000000000027E-2</v>
      </c>
      <c r="F153" s="9">
        <f t="shared" si="12"/>
        <v>0.17716000000000001</v>
      </c>
      <c r="G153" s="10">
        <f t="shared" si="10"/>
        <v>20</v>
      </c>
      <c r="H153" s="5"/>
    </row>
    <row r="154" spans="1:8">
      <c r="A154" s="7" t="s">
        <v>218</v>
      </c>
      <c r="B154" s="7" t="s">
        <v>219</v>
      </c>
      <c r="C154" s="18">
        <v>36</v>
      </c>
      <c r="D154" s="15">
        <f t="shared" ref="D154:D158" si="15">C154*1.03</f>
        <v>37.08</v>
      </c>
      <c r="E154" s="8">
        <f t="shared" si="13"/>
        <v>3.0000000000000027E-2</v>
      </c>
      <c r="F154" s="9">
        <f t="shared" si="12"/>
        <v>0.14832000000000001</v>
      </c>
      <c r="G154" s="10">
        <f t="shared" si="10"/>
        <v>20</v>
      </c>
      <c r="H154" s="5"/>
    </row>
    <row r="155" spans="1:8">
      <c r="A155" s="7" t="s">
        <v>220</v>
      </c>
      <c r="B155" s="7" t="s">
        <v>219</v>
      </c>
      <c r="C155" s="18">
        <v>36</v>
      </c>
      <c r="D155" s="15">
        <f t="shared" si="15"/>
        <v>37.08</v>
      </c>
      <c r="E155" s="8">
        <f t="shared" si="13"/>
        <v>3.0000000000000027E-2</v>
      </c>
      <c r="F155" s="9">
        <f t="shared" si="12"/>
        <v>0.14832000000000001</v>
      </c>
      <c r="G155" s="10">
        <f t="shared" si="10"/>
        <v>20</v>
      </c>
      <c r="H155" s="5"/>
    </row>
    <row r="156" spans="1:8">
      <c r="A156" s="7" t="s">
        <v>221</v>
      </c>
      <c r="B156" s="7" t="s">
        <v>222</v>
      </c>
      <c r="C156" s="18">
        <v>47</v>
      </c>
      <c r="D156" s="15">
        <f t="shared" si="15"/>
        <v>48.410000000000004</v>
      </c>
      <c r="E156" s="8">
        <f t="shared" si="13"/>
        <v>3.0000000000000027E-2</v>
      </c>
      <c r="F156" s="9">
        <f t="shared" si="12"/>
        <v>0.19364000000000001</v>
      </c>
      <c r="G156" s="10">
        <f t="shared" si="10"/>
        <v>20</v>
      </c>
      <c r="H156" s="5"/>
    </row>
    <row r="157" spans="1:8">
      <c r="A157" s="11" t="s">
        <v>223</v>
      </c>
      <c r="B157" s="11" t="s">
        <v>224</v>
      </c>
      <c r="C157" s="19">
        <v>39</v>
      </c>
      <c r="D157" s="15">
        <f t="shared" si="15"/>
        <v>40.17</v>
      </c>
      <c r="E157" s="8">
        <f t="shared" si="13"/>
        <v>3.0000000000000027E-2</v>
      </c>
      <c r="F157" s="9">
        <f t="shared" si="12"/>
        <v>0.16068000000000002</v>
      </c>
      <c r="G157" s="10">
        <f t="shared" si="10"/>
        <v>20</v>
      </c>
      <c r="H157" s="5"/>
    </row>
    <row r="158" spans="1:8">
      <c r="A158" s="7" t="s">
        <v>225</v>
      </c>
      <c r="B158" s="7" t="s">
        <v>226</v>
      </c>
      <c r="C158" s="18">
        <v>98</v>
      </c>
      <c r="D158" s="15">
        <f t="shared" si="15"/>
        <v>100.94</v>
      </c>
      <c r="E158" s="8">
        <f t="shared" si="13"/>
        <v>3.0000000000000027E-2</v>
      </c>
      <c r="F158" s="9">
        <f t="shared" si="12"/>
        <v>0.40376000000000001</v>
      </c>
      <c r="G158" s="10">
        <f t="shared" si="10"/>
        <v>50</v>
      </c>
      <c r="H158" s="5"/>
    </row>
    <row r="159" spans="1:8">
      <c r="A159" s="7" t="s">
        <v>227</v>
      </c>
      <c r="B159" s="7" t="s">
        <v>228</v>
      </c>
      <c r="C159" s="18">
        <v>87</v>
      </c>
      <c r="D159" s="15">
        <v>94</v>
      </c>
      <c r="E159" s="8">
        <f t="shared" si="13"/>
        <v>8.0459770114942541E-2</v>
      </c>
      <c r="F159" s="9">
        <f t="shared" si="12"/>
        <v>0.376</v>
      </c>
      <c r="G159" s="10">
        <f t="shared" si="10"/>
        <v>40</v>
      </c>
      <c r="H159" s="5"/>
    </row>
    <row r="160" spans="1:8">
      <c r="A160" s="7" t="s">
        <v>229</v>
      </c>
      <c r="B160" s="7" t="s">
        <v>230</v>
      </c>
      <c r="C160" s="18">
        <v>68</v>
      </c>
      <c r="D160" s="15">
        <v>74</v>
      </c>
      <c r="E160" s="8">
        <f t="shared" si="13"/>
        <v>8.8235294117646967E-2</v>
      </c>
      <c r="F160" s="9">
        <f t="shared" si="12"/>
        <v>0.29599999999999999</v>
      </c>
      <c r="G160" s="10">
        <f t="shared" si="10"/>
        <v>30</v>
      </c>
      <c r="H160" s="5"/>
    </row>
    <row r="161" spans="1:8">
      <c r="A161" s="7" t="s">
        <v>231</v>
      </c>
      <c r="B161" s="7" t="s">
        <v>232</v>
      </c>
      <c r="C161" s="18">
        <v>68</v>
      </c>
      <c r="D161" s="15">
        <v>70</v>
      </c>
      <c r="E161" s="8">
        <f t="shared" si="13"/>
        <v>2.9411764705882248E-2</v>
      </c>
      <c r="F161" s="9">
        <f t="shared" si="12"/>
        <v>0.28000000000000003</v>
      </c>
      <c r="G161" s="10">
        <f t="shared" si="10"/>
        <v>30</v>
      </c>
      <c r="H161" s="5"/>
    </row>
    <row r="162" spans="1:8">
      <c r="A162" s="7" t="s">
        <v>233</v>
      </c>
      <c r="B162" s="7" t="s">
        <v>234</v>
      </c>
      <c r="C162" s="18">
        <v>50</v>
      </c>
      <c r="D162" s="15">
        <v>56</v>
      </c>
      <c r="E162" s="8">
        <f t="shared" si="13"/>
        <v>0.12000000000000011</v>
      </c>
      <c r="F162" s="9">
        <f t="shared" si="12"/>
        <v>0.224</v>
      </c>
      <c r="G162" s="10">
        <f t="shared" si="10"/>
        <v>30</v>
      </c>
      <c r="H162" s="5"/>
    </row>
    <row r="163" spans="1:8">
      <c r="A163" s="7" t="s">
        <v>235</v>
      </c>
      <c r="B163" s="7" t="s">
        <v>236</v>
      </c>
      <c r="C163" s="18">
        <v>41</v>
      </c>
      <c r="D163" s="15">
        <v>42</v>
      </c>
      <c r="E163" s="8">
        <f t="shared" si="13"/>
        <v>2.4390243902439046E-2</v>
      </c>
      <c r="F163" s="9">
        <f t="shared" si="12"/>
        <v>0.16800000000000001</v>
      </c>
      <c r="G163" s="10">
        <f t="shared" si="10"/>
        <v>20</v>
      </c>
      <c r="H163" s="5"/>
    </row>
    <row r="164" spans="1:8">
      <c r="A164" s="7" t="s">
        <v>237</v>
      </c>
      <c r="B164" s="7" t="s">
        <v>238</v>
      </c>
      <c r="C164" s="18">
        <v>113</v>
      </c>
      <c r="D164" s="15">
        <v>117</v>
      </c>
      <c r="E164" s="8">
        <f t="shared" si="13"/>
        <v>3.539823008849563E-2</v>
      </c>
      <c r="F164" s="9">
        <f t="shared" si="12"/>
        <v>0.46800000000000003</v>
      </c>
      <c r="G164" s="10">
        <f t="shared" si="10"/>
        <v>50</v>
      </c>
      <c r="H164" s="5"/>
    </row>
    <row r="165" spans="1:8">
      <c r="A165" s="7" t="s">
        <v>239</v>
      </c>
      <c r="B165" s="7" t="s">
        <v>240</v>
      </c>
      <c r="C165" s="18">
        <v>81</v>
      </c>
      <c r="D165" s="15">
        <v>80</v>
      </c>
      <c r="E165" s="8">
        <f t="shared" si="13"/>
        <v>-1.2345679012345734E-2</v>
      </c>
      <c r="F165" s="9">
        <f t="shared" si="12"/>
        <v>0.32</v>
      </c>
      <c r="G165" s="10">
        <f t="shared" si="10"/>
        <v>40</v>
      </c>
      <c r="H165" s="5"/>
    </row>
    <row r="166" spans="1:8">
      <c r="A166" s="7" t="s">
        <v>241</v>
      </c>
      <c r="B166" s="7" t="s">
        <v>240</v>
      </c>
      <c r="C166" s="18">
        <v>89</v>
      </c>
      <c r="D166" s="15">
        <v>80</v>
      </c>
      <c r="E166" s="8">
        <f t="shared" si="13"/>
        <v>-0.101123595505618</v>
      </c>
      <c r="F166" s="9">
        <f t="shared" si="12"/>
        <v>0.32</v>
      </c>
      <c r="G166" s="10">
        <f t="shared" si="10"/>
        <v>40</v>
      </c>
      <c r="H166" s="5"/>
    </row>
    <row r="167" spans="1:8">
      <c r="A167" s="11" t="s">
        <v>242</v>
      </c>
      <c r="B167" s="11" t="s">
        <v>243</v>
      </c>
      <c r="C167" s="19">
        <v>97</v>
      </c>
      <c r="D167" s="15">
        <v>98</v>
      </c>
      <c r="E167" s="8">
        <f t="shared" si="13"/>
        <v>1.0309278350515427E-2</v>
      </c>
      <c r="F167" s="9">
        <f t="shared" si="12"/>
        <v>0.39200000000000002</v>
      </c>
      <c r="G167" s="10">
        <f t="shared" si="10"/>
        <v>40</v>
      </c>
      <c r="H167" s="5"/>
    </row>
    <row r="168" spans="1:8">
      <c r="A168" s="7" t="s">
        <v>244</v>
      </c>
      <c r="B168" s="7" t="s">
        <v>245</v>
      </c>
      <c r="C168" s="18">
        <v>104</v>
      </c>
      <c r="D168" s="15">
        <v>102</v>
      </c>
      <c r="E168" s="8">
        <f t="shared" si="13"/>
        <v>-1.9230769230769273E-2</v>
      </c>
      <c r="F168" s="9">
        <f t="shared" si="12"/>
        <v>0.40800000000000003</v>
      </c>
      <c r="G168" s="10">
        <f t="shared" si="10"/>
        <v>50</v>
      </c>
      <c r="H168" s="5"/>
    </row>
    <row r="169" spans="1:8">
      <c r="A169" s="7" t="s">
        <v>246</v>
      </c>
      <c r="B169" s="7" t="s">
        <v>247</v>
      </c>
      <c r="C169" s="18">
        <v>96</v>
      </c>
      <c r="D169" s="15">
        <v>92</v>
      </c>
      <c r="E169" s="8">
        <f t="shared" si="13"/>
        <v>-4.166666666666663E-2</v>
      </c>
      <c r="F169" s="9">
        <f t="shared" si="12"/>
        <v>0.36799999999999999</v>
      </c>
      <c r="G169" s="10">
        <f t="shared" si="10"/>
        <v>40</v>
      </c>
      <c r="H169" s="5"/>
    </row>
    <row r="170" spans="1:8">
      <c r="A170" s="7" t="s">
        <v>248</v>
      </c>
      <c r="B170" s="7" t="s">
        <v>249</v>
      </c>
      <c r="C170" s="18">
        <v>65</v>
      </c>
      <c r="D170" s="15">
        <v>71</v>
      </c>
      <c r="E170" s="8">
        <f t="shared" si="13"/>
        <v>9.2307692307692202E-2</v>
      </c>
      <c r="F170" s="9">
        <f t="shared" si="12"/>
        <v>0.28400000000000003</v>
      </c>
      <c r="G170" s="10">
        <f t="shared" si="10"/>
        <v>30</v>
      </c>
      <c r="H170" s="5"/>
    </row>
    <row r="171" spans="1:8">
      <c r="A171" s="7" t="s">
        <v>250</v>
      </c>
      <c r="B171" s="7" t="s">
        <v>251</v>
      </c>
      <c r="C171" s="18">
        <v>65</v>
      </c>
      <c r="D171" s="15">
        <v>58</v>
      </c>
      <c r="E171" s="8">
        <f t="shared" si="13"/>
        <v>-0.10769230769230764</v>
      </c>
      <c r="F171" s="9">
        <f t="shared" si="12"/>
        <v>0.23200000000000001</v>
      </c>
      <c r="G171" s="10">
        <f t="shared" si="10"/>
        <v>30</v>
      </c>
      <c r="H171" s="5"/>
    </row>
    <row r="172" spans="1:8">
      <c r="A172" s="7" t="s">
        <v>252</v>
      </c>
      <c r="B172" s="7" t="s">
        <v>253</v>
      </c>
      <c r="C172" s="18">
        <v>146</v>
      </c>
      <c r="D172" s="15">
        <f>C172*1.03</f>
        <v>150.38</v>
      </c>
      <c r="E172" s="8">
        <f t="shared" si="13"/>
        <v>3.0000000000000027E-2</v>
      </c>
      <c r="F172" s="9">
        <f t="shared" si="12"/>
        <v>0.60151999999999994</v>
      </c>
      <c r="G172" s="10">
        <f t="shared" si="10"/>
        <v>70</v>
      </c>
      <c r="H172" s="5"/>
    </row>
    <row r="173" spans="1:8">
      <c r="A173" s="7" t="s">
        <v>254</v>
      </c>
      <c r="B173" s="7" t="s">
        <v>255</v>
      </c>
      <c r="C173" s="18">
        <v>146</v>
      </c>
      <c r="D173" s="15">
        <v>151</v>
      </c>
      <c r="E173" s="8">
        <f t="shared" si="13"/>
        <v>3.4246575342465668E-2</v>
      </c>
      <c r="F173" s="9">
        <f t="shared" si="12"/>
        <v>0.60399999999999998</v>
      </c>
      <c r="G173" s="10">
        <f t="shared" si="10"/>
        <v>70</v>
      </c>
      <c r="H173" s="5"/>
    </row>
    <row r="174" spans="1:8">
      <c r="A174" s="7" t="s">
        <v>256</v>
      </c>
      <c r="B174" s="7" t="s">
        <v>257</v>
      </c>
      <c r="C174" s="18">
        <v>125</v>
      </c>
      <c r="D174" s="15">
        <v>129</v>
      </c>
      <c r="E174" s="8">
        <f t="shared" si="13"/>
        <v>3.2000000000000028E-2</v>
      </c>
      <c r="F174" s="9">
        <f t="shared" si="12"/>
        <v>0.51600000000000001</v>
      </c>
      <c r="G174" s="10">
        <f t="shared" si="10"/>
        <v>60</v>
      </c>
      <c r="H174" s="5"/>
    </row>
    <row r="175" spans="1:8">
      <c r="A175" s="7" t="s">
        <v>258</v>
      </c>
      <c r="B175" s="7" t="s">
        <v>259</v>
      </c>
      <c r="C175" s="18">
        <v>111</v>
      </c>
      <c r="D175" s="15">
        <v>111</v>
      </c>
      <c r="E175" s="8">
        <f t="shared" si="13"/>
        <v>0</v>
      </c>
      <c r="F175" s="9">
        <f t="shared" si="12"/>
        <v>0.44400000000000001</v>
      </c>
      <c r="G175" s="10">
        <f t="shared" si="10"/>
        <v>50</v>
      </c>
      <c r="H175" s="5"/>
    </row>
    <row r="176" spans="1:8">
      <c r="A176" s="7" t="s">
        <v>260</v>
      </c>
      <c r="B176" s="7" t="s">
        <v>261</v>
      </c>
      <c r="C176" s="18">
        <v>201</v>
      </c>
      <c r="D176" s="15">
        <v>199</v>
      </c>
      <c r="E176" s="8">
        <f t="shared" si="13"/>
        <v>-9.9502487562188602E-3</v>
      </c>
      <c r="F176" s="9">
        <f t="shared" si="12"/>
        <v>0.79600000000000004</v>
      </c>
      <c r="G176" s="10">
        <f t="shared" si="10"/>
        <v>80</v>
      </c>
      <c r="H176" s="5"/>
    </row>
    <row r="177" spans="1:8">
      <c r="A177" s="7" t="s">
        <v>262</v>
      </c>
      <c r="B177" s="7" t="s">
        <v>263</v>
      </c>
      <c r="C177" s="18">
        <v>124</v>
      </c>
      <c r="D177" s="15">
        <v>134</v>
      </c>
      <c r="E177" s="8">
        <f t="shared" si="13"/>
        <v>8.0645161290322509E-2</v>
      </c>
      <c r="F177" s="9">
        <f t="shared" si="12"/>
        <v>0.53600000000000003</v>
      </c>
      <c r="G177" s="10">
        <f t="shared" si="10"/>
        <v>60</v>
      </c>
      <c r="H177" s="5"/>
    </row>
    <row r="178" spans="1:8">
      <c r="A178" s="7" t="s">
        <v>264</v>
      </c>
      <c r="B178" s="7" t="s">
        <v>265</v>
      </c>
      <c r="C178" s="18">
        <v>257</v>
      </c>
      <c r="D178" s="15">
        <v>272</v>
      </c>
      <c r="E178" s="8">
        <f t="shared" si="13"/>
        <v>5.8365758754863828E-2</v>
      </c>
      <c r="F178" s="9">
        <f t="shared" si="12"/>
        <v>1.0880000000000001</v>
      </c>
      <c r="G178" s="10">
        <f t="shared" si="10"/>
        <v>110</v>
      </c>
      <c r="H178" s="5"/>
    </row>
    <row r="179" spans="1:8">
      <c r="A179" s="7" t="s">
        <v>266</v>
      </c>
      <c r="B179" s="7" t="s">
        <v>267</v>
      </c>
      <c r="C179" s="18">
        <v>137</v>
      </c>
      <c r="D179" s="15">
        <v>153</v>
      </c>
      <c r="E179" s="8">
        <f t="shared" si="13"/>
        <v>0.11678832116788329</v>
      </c>
      <c r="F179" s="9">
        <f t="shared" si="12"/>
        <v>0.61199999999999999</v>
      </c>
      <c r="G179" s="10">
        <f t="shared" si="10"/>
        <v>70</v>
      </c>
      <c r="H179" s="5"/>
    </row>
    <row r="180" spans="1:8">
      <c r="A180" s="7" t="s">
        <v>268</v>
      </c>
      <c r="B180" s="7" t="s">
        <v>269</v>
      </c>
      <c r="C180" s="18">
        <v>184</v>
      </c>
      <c r="D180" s="15">
        <v>204</v>
      </c>
      <c r="E180" s="8">
        <f t="shared" si="13"/>
        <v>0.10869565217391308</v>
      </c>
      <c r="F180" s="9">
        <f t="shared" si="12"/>
        <v>0.81600000000000006</v>
      </c>
      <c r="G180" s="10">
        <f t="shared" si="10"/>
        <v>90</v>
      </c>
      <c r="H180" s="5"/>
    </row>
    <row r="181" spans="1:8">
      <c r="A181" s="7" t="s">
        <v>270</v>
      </c>
      <c r="B181" s="7" t="s">
        <v>271</v>
      </c>
      <c r="C181" s="18">
        <v>139</v>
      </c>
      <c r="D181" s="15">
        <f>C181*1.11</f>
        <v>154.29000000000002</v>
      </c>
      <c r="E181" s="8">
        <f t="shared" si="13"/>
        <v>0.1100000000000001</v>
      </c>
      <c r="F181" s="9">
        <f t="shared" si="12"/>
        <v>0.61716000000000004</v>
      </c>
      <c r="G181" s="10">
        <f t="shared" si="10"/>
        <v>70</v>
      </c>
      <c r="H181" s="5"/>
    </row>
    <row r="182" spans="1:8">
      <c r="A182" s="11" t="s">
        <v>272</v>
      </c>
      <c r="B182" s="11" t="s">
        <v>273</v>
      </c>
      <c r="C182" s="19">
        <v>142</v>
      </c>
      <c r="D182" s="15">
        <f t="shared" ref="D182:D183" si="16">C182*1.11</f>
        <v>157.62</v>
      </c>
      <c r="E182" s="8">
        <f t="shared" si="13"/>
        <v>0.1100000000000001</v>
      </c>
      <c r="F182" s="9">
        <f t="shared" si="12"/>
        <v>0.63048000000000004</v>
      </c>
      <c r="G182" s="10">
        <f t="shared" si="10"/>
        <v>70</v>
      </c>
      <c r="H182" s="5"/>
    </row>
    <row r="183" spans="1:8">
      <c r="A183" s="7" t="s">
        <v>274</v>
      </c>
      <c r="B183" s="7" t="s">
        <v>273</v>
      </c>
      <c r="C183" s="18">
        <v>142</v>
      </c>
      <c r="D183" s="15">
        <f t="shared" si="16"/>
        <v>157.62</v>
      </c>
      <c r="E183" s="8">
        <f t="shared" si="13"/>
        <v>0.1100000000000001</v>
      </c>
      <c r="F183" s="9">
        <f t="shared" si="12"/>
        <v>0.63048000000000004</v>
      </c>
      <c r="G183" s="10">
        <f t="shared" si="10"/>
        <v>70</v>
      </c>
      <c r="H183" s="5"/>
    </row>
    <row r="184" spans="1:8">
      <c r="A184" s="7" t="s">
        <v>275</v>
      </c>
      <c r="B184" s="7" t="s">
        <v>276</v>
      </c>
      <c r="C184" s="18">
        <v>140</v>
      </c>
      <c r="D184" s="15">
        <v>154</v>
      </c>
      <c r="E184" s="8">
        <f t="shared" si="13"/>
        <v>0.10000000000000009</v>
      </c>
      <c r="F184" s="9">
        <f t="shared" si="12"/>
        <v>0.61599999999999999</v>
      </c>
      <c r="G184" s="10">
        <f t="shared" si="10"/>
        <v>70</v>
      </c>
      <c r="H184" s="5"/>
    </row>
    <row r="185" spans="1:8">
      <c r="A185" s="7" t="s">
        <v>277</v>
      </c>
      <c r="B185" s="7" t="s">
        <v>278</v>
      </c>
      <c r="C185" s="18">
        <v>150</v>
      </c>
      <c r="D185" s="15">
        <v>168</v>
      </c>
      <c r="E185" s="8">
        <f t="shared" si="13"/>
        <v>0.12000000000000011</v>
      </c>
      <c r="F185" s="9">
        <f t="shared" si="12"/>
        <v>0.67200000000000004</v>
      </c>
      <c r="G185" s="10">
        <f t="shared" si="10"/>
        <v>70</v>
      </c>
      <c r="H185" s="5"/>
    </row>
    <row r="186" spans="1:8">
      <c r="A186" s="7" t="s">
        <v>279</v>
      </c>
      <c r="B186" s="7" t="s">
        <v>280</v>
      </c>
      <c r="C186" s="18">
        <v>214</v>
      </c>
      <c r="D186" s="15">
        <v>232</v>
      </c>
      <c r="E186" s="8">
        <f t="shared" si="13"/>
        <v>8.4112149532710179E-2</v>
      </c>
      <c r="F186" s="9">
        <f t="shared" si="12"/>
        <v>0.92800000000000005</v>
      </c>
      <c r="G186" s="10">
        <f t="shared" si="10"/>
        <v>100</v>
      </c>
      <c r="H186" s="5"/>
    </row>
    <row r="187" spans="1:8">
      <c r="A187" s="7" t="s">
        <v>281</v>
      </c>
      <c r="B187" s="7" t="s">
        <v>282</v>
      </c>
      <c r="C187" s="18">
        <v>171</v>
      </c>
      <c r="D187" s="15">
        <v>183</v>
      </c>
      <c r="E187" s="8">
        <f t="shared" si="13"/>
        <v>7.0175438596491224E-2</v>
      </c>
      <c r="F187" s="9">
        <f t="shared" si="12"/>
        <v>0.73199999999999998</v>
      </c>
      <c r="G187" s="10">
        <f t="shared" si="10"/>
        <v>80</v>
      </c>
      <c r="H187" s="5"/>
    </row>
    <row r="188" spans="1:8">
      <c r="A188" s="7" t="s">
        <v>283</v>
      </c>
      <c r="B188" s="7" t="s">
        <v>284</v>
      </c>
      <c r="C188" s="18">
        <v>289</v>
      </c>
      <c r="D188" s="15">
        <v>307</v>
      </c>
      <c r="E188" s="8">
        <f t="shared" si="13"/>
        <v>6.2283737024221519E-2</v>
      </c>
      <c r="F188" s="9">
        <f t="shared" si="12"/>
        <v>1.228</v>
      </c>
      <c r="G188" s="10">
        <f t="shared" si="10"/>
        <v>130</v>
      </c>
      <c r="H188" s="5"/>
    </row>
    <row r="189" spans="1:8">
      <c r="A189" s="11" t="s">
        <v>285</v>
      </c>
      <c r="B189" s="11" t="s">
        <v>286</v>
      </c>
      <c r="C189" s="19">
        <v>42</v>
      </c>
      <c r="D189" s="15">
        <f>C189*1.06</f>
        <v>44.52</v>
      </c>
      <c r="E189" s="8">
        <f t="shared" si="13"/>
        <v>6.0000000000000053E-2</v>
      </c>
      <c r="F189" s="9">
        <f t="shared" si="12"/>
        <v>0.17808000000000002</v>
      </c>
      <c r="G189" s="10">
        <f t="shared" si="10"/>
        <v>20</v>
      </c>
      <c r="H189" s="5"/>
    </row>
    <row r="190" spans="1:8">
      <c r="A190" s="7" t="s">
        <v>287</v>
      </c>
      <c r="B190" s="7" t="s">
        <v>286</v>
      </c>
      <c r="C190" s="18">
        <v>42</v>
      </c>
      <c r="D190" s="15">
        <f t="shared" ref="D190:D199" si="17">C190*1.06</f>
        <v>44.52</v>
      </c>
      <c r="E190" s="8">
        <f t="shared" si="13"/>
        <v>6.0000000000000053E-2</v>
      </c>
      <c r="F190" s="9">
        <f t="shared" si="12"/>
        <v>0.17808000000000002</v>
      </c>
      <c r="G190" s="10">
        <f t="shared" si="10"/>
        <v>20</v>
      </c>
      <c r="H190" s="5"/>
    </row>
    <row r="191" spans="1:8">
      <c r="A191" s="11" t="s">
        <v>288</v>
      </c>
      <c r="B191" s="11" t="s">
        <v>289</v>
      </c>
      <c r="C191" s="19">
        <v>33</v>
      </c>
      <c r="D191" s="15">
        <f t="shared" si="17"/>
        <v>34.980000000000004</v>
      </c>
      <c r="E191" s="8">
        <f t="shared" si="13"/>
        <v>6.0000000000000053E-2</v>
      </c>
      <c r="F191" s="9">
        <f t="shared" si="12"/>
        <v>0.13992000000000002</v>
      </c>
      <c r="G191" s="10">
        <f t="shared" si="10"/>
        <v>20</v>
      </c>
      <c r="H191" s="5"/>
    </row>
    <row r="192" spans="1:8">
      <c r="A192" s="7" t="s">
        <v>290</v>
      </c>
      <c r="B192" s="7" t="s">
        <v>289</v>
      </c>
      <c r="C192" s="18">
        <v>33</v>
      </c>
      <c r="D192" s="15">
        <f t="shared" si="17"/>
        <v>34.980000000000004</v>
      </c>
      <c r="E192" s="8">
        <f t="shared" si="13"/>
        <v>6.0000000000000053E-2</v>
      </c>
      <c r="F192" s="9">
        <f t="shared" si="12"/>
        <v>0.13992000000000002</v>
      </c>
      <c r="G192" s="10">
        <f t="shared" si="10"/>
        <v>20</v>
      </c>
      <c r="H192" s="5"/>
    </row>
    <row r="193" spans="1:8">
      <c r="A193" s="7" t="s">
        <v>291</v>
      </c>
      <c r="B193" s="7" t="s">
        <v>289</v>
      </c>
      <c r="C193" s="18">
        <v>33</v>
      </c>
      <c r="D193" s="15">
        <f t="shared" si="17"/>
        <v>34.980000000000004</v>
      </c>
      <c r="E193" s="8">
        <f t="shared" si="13"/>
        <v>6.0000000000000053E-2</v>
      </c>
      <c r="F193" s="9">
        <f t="shared" si="12"/>
        <v>0.13992000000000002</v>
      </c>
      <c r="G193" s="10">
        <f t="shared" si="10"/>
        <v>20</v>
      </c>
      <c r="H193" s="5"/>
    </row>
    <row r="194" spans="1:8">
      <c r="A194" s="11" t="s">
        <v>292</v>
      </c>
      <c r="B194" s="11" t="s">
        <v>293</v>
      </c>
      <c r="C194" s="19">
        <v>49</v>
      </c>
      <c r="D194" s="15">
        <f t="shared" si="17"/>
        <v>51.940000000000005</v>
      </c>
      <c r="E194" s="8">
        <f t="shared" si="13"/>
        <v>6.0000000000000053E-2</v>
      </c>
      <c r="F194" s="9">
        <f t="shared" si="12"/>
        <v>0.20776000000000003</v>
      </c>
      <c r="G194" s="10">
        <f t="shared" ref="G194:G257" si="18">CEILING(F194*100,10)</f>
        <v>30</v>
      </c>
      <c r="H194" s="5"/>
    </row>
    <row r="195" spans="1:8">
      <c r="A195" s="11" t="s">
        <v>294</v>
      </c>
      <c r="B195" s="11" t="s">
        <v>295</v>
      </c>
      <c r="C195" s="19">
        <v>72</v>
      </c>
      <c r="D195" s="15">
        <f t="shared" si="17"/>
        <v>76.320000000000007</v>
      </c>
      <c r="E195" s="8">
        <f t="shared" si="13"/>
        <v>6.0000000000000053E-2</v>
      </c>
      <c r="F195" s="9">
        <f t="shared" ref="F195:F258" si="19">D195*0.4%</f>
        <v>0.30528000000000005</v>
      </c>
      <c r="G195" s="10">
        <f t="shared" si="18"/>
        <v>40</v>
      </c>
      <c r="H195" s="5"/>
    </row>
    <row r="196" spans="1:8">
      <c r="A196" s="7" t="s">
        <v>296</v>
      </c>
      <c r="B196" s="7" t="s">
        <v>297</v>
      </c>
      <c r="C196" s="18">
        <v>47</v>
      </c>
      <c r="D196" s="15">
        <f t="shared" si="17"/>
        <v>49.82</v>
      </c>
      <c r="E196" s="8">
        <f t="shared" ref="E196:E199" si="20">D196/C196-1</f>
        <v>6.0000000000000053E-2</v>
      </c>
      <c r="F196" s="9">
        <f t="shared" si="19"/>
        <v>0.19928000000000001</v>
      </c>
      <c r="G196" s="10">
        <f t="shared" si="18"/>
        <v>20</v>
      </c>
      <c r="H196" s="5"/>
    </row>
    <row r="197" spans="1:8">
      <c r="A197" s="11" t="s">
        <v>298</v>
      </c>
      <c r="B197" s="11" t="s">
        <v>299</v>
      </c>
      <c r="C197" s="19">
        <v>38</v>
      </c>
      <c r="D197" s="15">
        <f t="shared" si="17"/>
        <v>40.28</v>
      </c>
      <c r="E197" s="8">
        <f t="shared" si="20"/>
        <v>6.0000000000000053E-2</v>
      </c>
      <c r="F197" s="9">
        <f t="shared" si="19"/>
        <v>0.16112000000000001</v>
      </c>
      <c r="G197" s="10">
        <f t="shared" si="18"/>
        <v>20</v>
      </c>
      <c r="H197" s="5"/>
    </row>
    <row r="198" spans="1:8">
      <c r="A198" s="7" t="s">
        <v>300</v>
      </c>
      <c r="B198" s="7" t="s">
        <v>299</v>
      </c>
      <c r="C198" s="18">
        <v>38</v>
      </c>
      <c r="D198" s="15">
        <f t="shared" si="17"/>
        <v>40.28</v>
      </c>
      <c r="E198" s="8">
        <f t="shared" si="20"/>
        <v>6.0000000000000053E-2</v>
      </c>
      <c r="F198" s="9">
        <f t="shared" si="19"/>
        <v>0.16112000000000001</v>
      </c>
      <c r="G198" s="10">
        <f t="shared" si="18"/>
        <v>20</v>
      </c>
      <c r="H198" s="5"/>
    </row>
    <row r="199" spans="1:8">
      <c r="A199" s="7" t="s">
        <v>301</v>
      </c>
      <c r="B199" s="7" t="s">
        <v>302</v>
      </c>
      <c r="C199" s="18">
        <v>53</v>
      </c>
      <c r="D199" s="15">
        <f t="shared" si="17"/>
        <v>56.18</v>
      </c>
      <c r="E199" s="8">
        <f t="shared" si="20"/>
        <v>6.0000000000000053E-2</v>
      </c>
      <c r="F199" s="9">
        <f t="shared" si="19"/>
        <v>0.22472</v>
      </c>
      <c r="G199" s="10">
        <f t="shared" si="18"/>
        <v>30</v>
      </c>
      <c r="H199" s="5"/>
    </row>
    <row r="200" spans="1:8">
      <c r="A200" s="7" t="s">
        <v>303</v>
      </c>
      <c r="B200" s="7" t="s">
        <v>304</v>
      </c>
      <c r="C200" s="18">
        <v>43</v>
      </c>
      <c r="D200" s="15">
        <v>46</v>
      </c>
      <c r="E200" s="8">
        <f t="shared" ref="E200:E263" si="21">D200/C200-1</f>
        <v>6.9767441860465018E-2</v>
      </c>
      <c r="F200" s="9">
        <f t="shared" si="19"/>
        <v>0.184</v>
      </c>
      <c r="G200" s="10">
        <f t="shared" si="18"/>
        <v>20</v>
      </c>
      <c r="H200" s="5"/>
    </row>
    <row r="201" spans="1:8">
      <c r="A201" s="7" t="s">
        <v>305</v>
      </c>
      <c r="B201" s="7" t="s">
        <v>304</v>
      </c>
      <c r="C201" s="18">
        <v>49</v>
      </c>
      <c r="D201" s="15">
        <v>46</v>
      </c>
      <c r="E201" s="8">
        <f t="shared" si="21"/>
        <v>-6.1224489795918324E-2</v>
      </c>
      <c r="F201" s="9">
        <f t="shared" si="19"/>
        <v>0.184</v>
      </c>
      <c r="G201" s="10">
        <f t="shared" si="18"/>
        <v>20</v>
      </c>
      <c r="H201" s="5"/>
    </row>
    <row r="202" spans="1:8">
      <c r="A202" s="7" t="s">
        <v>306</v>
      </c>
      <c r="B202" s="7" t="s">
        <v>307</v>
      </c>
      <c r="C202" s="18">
        <v>121</v>
      </c>
      <c r="D202" s="15">
        <v>126</v>
      </c>
      <c r="E202" s="8">
        <f t="shared" si="21"/>
        <v>4.1322314049586861E-2</v>
      </c>
      <c r="F202" s="9">
        <f t="shared" si="19"/>
        <v>0.504</v>
      </c>
      <c r="G202" s="10">
        <f t="shared" si="18"/>
        <v>60</v>
      </c>
      <c r="H202" s="5"/>
    </row>
    <row r="203" spans="1:8">
      <c r="A203" s="7" t="s">
        <v>308</v>
      </c>
      <c r="B203" s="7" t="s">
        <v>309</v>
      </c>
      <c r="C203" s="18">
        <v>78</v>
      </c>
      <c r="D203" s="15">
        <v>81</v>
      </c>
      <c r="E203" s="8">
        <f t="shared" si="21"/>
        <v>3.8461538461538547E-2</v>
      </c>
      <c r="F203" s="9">
        <f t="shared" si="19"/>
        <v>0.32400000000000001</v>
      </c>
      <c r="G203" s="10">
        <f t="shared" si="18"/>
        <v>40</v>
      </c>
      <c r="H203" s="5"/>
    </row>
    <row r="204" spans="1:8">
      <c r="A204" s="7" t="s">
        <v>310</v>
      </c>
      <c r="B204" s="7" t="s">
        <v>311</v>
      </c>
      <c r="C204" s="18">
        <v>61</v>
      </c>
      <c r="D204" s="15">
        <v>67</v>
      </c>
      <c r="E204" s="8">
        <f t="shared" si="21"/>
        <v>9.8360655737705027E-2</v>
      </c>
      <c r="F204" s="9">
        <f t="shared" si="19"/>
        <v>0.26800000000000002</v>
      </c>
      <c r="G204" s="10">
        <f t="shared" si="18"/>
        <v>30</v>
      </c>
      <c r="H204" s="5"/>
    </row>
    <row r="205" spans="1:8">
      <c r="A205" s="7" t="s">
        <v>312</v>
      </c>
      <c r="B205" s="7" t="s">
        <v>313</v>
      </c>
      <c r="C205" s="18">
        <v>58</v>
      </c>
      <c r="D205" s="15">
        <v>59</v>
      </c>
      <c r="E205" s="8">
        <f t="shared" si="21"/>
        <v>1.7241379310344751E-2</v>
      </c>
      <c r="F205" s="9">
        <f t="shared" si="19"/>
        <v>0.23600000000000002</v>
      </c>
      <c r="G205" s="10">
        <f t="shared" si="18"/>
        <v>30</v>
      </c>
      <c r="H205" s="5"/>
    </row>
    <row r="206" spans="1:8">
      <c r="A206" s="7" t="s">
        <v>314</v>
      </c>
      <c r="B206" s="7" t="s">
        <v>313</v>
      </c>
      <c r="C206" s="18">
        <v>58</v>
      </c>
      <c r="D206" s="15">
        <v>59</v>
      </c>
      <c r="E206" s="8">
        <f t="shared" si="21"/>
        <v>1.7241379310344751E-2</v>
      </c>
      <c r="F206" s="9">
        <f t="shared" si="19"/>
        <v>0.23600000000000002</v>
      </c>
      <c r="G206" s="10">
        <f t="shared" si="18"/>
        <v>30</v>
      </c>
      <c r="H206" s="5"/>
    </row>
    <row r="207" spans="1:8">
      <c r="A207" s="7" t="s">
        <v>315</v>
      </c>
      <c r="B207" s="7" t="s">
        <v>316</v>
      </c>
      <c r="C207" s="18">
        <v>96</v>
      </c>
      <c r="D207" s="15">
        <f t="shared" ref="D207" si="22">C207*1.06</f>
        <v>101.76</v>
      </c>
      <c r="E207" s="8">
        <f t="shared" si="21"/>
        <v>6.0000000000000053E-2</v>
      </c>
      <c r="F207" s="9">
        <f t="shared" si="19"/>
        <v>0.40704000000000001</v>
      </c>
      <c r="G207" s="10">
        <f t="shared" si="18"/>
        <v>50</v>
      </c>
      <c r="H207" s="5"/>
    </row>
    <row r="208" spans="1:8">
      <c r="A208" s="7" t="s">
        <v>317</v>
      </c>
      <c r="B208" s="7" t="s">
        <v>318</v>
      </c>
      <c r="C208" s="18">
        <v>83</v>
      </c>
      <c r="D208" s="15">
        <v>91</v>
      </c>
      <c r="E208" s="8">
        <f t="shared" si="21"/>
        <v>9.6385542168674787E-2</v>
      </c>
      <c r="F208" s="9">
        <f t="shared" si="19"/>
        <v>0.36399999999999999</v>
      </c>
      <c r="G208" s="10">
        <f t="shared" si="18"/>
        <v>40</v>
      </c>
      <c r="H208" s="5"/>
    </row>
    <row r="209" spans="1:8">
      <c r="A209" s="7" t="s">
        <v>319</v>
      </c>
      <c r="B209" s="7" t="s">
        <v>320</v>
      </c>
      <c r="C209" s="18">
        <v>108</v>
      </c>
      <c r="D209" s="15">
        <f t="shared" ref="D209" si="23">C209*1.06</f>
        <v>114.48</v>
      </c>
      <c r="E209" s="8">
        <f t="shared" si="21"/>
        <v>6.0000000000000053E-2</v>
      </c>
      <c r="F209" s="9">
        <f t="shared" si="19"/>
        <v>0.45792000000000005</v>
      </c>
      <c r="G209" s="10">
        <f t="shared" si="18"/>
        <v>50</v>
      </c>
      <c r="H209" s="5"/>
    </row>
    <row r="210" spans="1:8">
      <c r="A210" s="7" t="s">
        <v>321</v>
      </c>
      <c r="B210" s="7" t="s">
        <v>322</v>
      </c>
      <c r="C210" s="18">
        <v>68</v>
      </c>
      <c r="D210" s="15">
        <v>59</v>
      </c>
      <c r="E210" s="8">
        <f t="shared" si="21"/>
        <v>-0.13235294117647056</v>
      </c>
      <c r="F210" s="9">
        <f t="shared" si="19"/>
        <v>0.23600000000000002</v>
      </c>
      <c r="G210" s="10">
        <f t="shared" si="18"/>
        <v>30</v>
      </c>
      <c r="H210" s="5"/>
    </row>
    <row r="211" spans="1:8">
      <c r="A211" s="7" t="s">
        <v>323</v>
      </c>
      <c r="B211" s="7" t="s">
        <v>324</v>
      </c>
      <c r="C211" s="18">
        <v>155</v>
      </c>
      <c r="D211" s="15">
        <v>155</v>
      </c>
      <c r="E211" s="8">
        <f t="shared" si="21"/>
        <v>0</v>
      </c>
      <c r="F211" s="9">
        <f t="shared" si="19"/>
        <v>0.62</v>
      </c>
      <c r="G211" s="10">
        <f t="shared" si="18"/>
        <v>70</v>
      </c>
      <c r="H211" s="5"/>
    </row>
    <row r="212" spans="1:8">
      <c r="A212" s="7" t="s">
        <v>325</v>
      </c>
      <c r="B212" s="7" t="s">
        <v>326</v>
      </c>
      <c r="C212" s="18">
        <v>99</v>
      </c>
      <c r="D212" s="15">
        <v>94</v>
      </c>
      <c r="E212" s="8">
        <f t="shared" si="21"/>
        <v>-5.0505050505050497E-2</v>
      </c>
      <c r="F212" s="9">
        <f t="shared" si="19"/>
        <v>0.376</v>
      </c>
      <c r="G212" s="10">
        <f t="shared" si="18"/>
        <v>40</v>
      </c>
      <c r="H212" s="5"/>
    </row>
    <row r="213" spans="1:8">
      <c r="A213" s="7" t="s">
        <v>327</v>
      </c>
      <c r="B213" s="7" t="s">
        <v>328</v>
      </c>
      <c r="C213" s="18">
        <v>88</v>
      </c>
      <c r="D213" s="15">
        <v>79</v>
      </c>
      <c r="E213" s="8">
        <f t="shared" si="21"/>
        <v>-0.10227272727272729</v>
      </c>
      <c r="F213" s="9">
        <f t="shared" si="19"/>
        <v>0.316</v>
      </c>
      <c r="G213" s="10">
        <f t="shared" si="18"/>
        <v>40</v>
      </c>
      <c r="H213" s="5"/>
    </row>
    <row r="214" spans="1:8">
      <c r="A214" s="7" t="s">
        <v>329</v>
      </c>
      <c r="B214" s="7" t="s">
        <v>330</v>
      </c>
      <c r="C214" s="18">
        <v>83</v>
      </c>
      <c r="D214" s="15">
        <v>89</v>
      </c>
      <c r="E214" s="8">
        <f t="shared" si="21"/>
        <v>7.2289156626506035E-2</v>
      </c>
      <c r="F214" s="9">
        <f t="shared" si="19"/>
        <v>0.35599999999999998</v>
      </c>
      <c r="G214" s="10">
        <f t="shared" si="18"/>
        <v>40</v>
      </c>
      <c r="H214" s="5"/>
    </row>
    <row r="215" spans="1:8">
      <c r="A215" s="7" t="s">
        <v>331</v>
      </c>
      <c r="B215" s="7" t="s">
        <v>332</v>
      </c>
      <c r="C215" s="18">
        <v>209</v>
      </c>
      <c r="D215" s="15">
        <v>208</v>
      </c>
      <c r="E215" s="8">
        <f t="shared" si="21"/>
        <v>-4.784688995215336E-3</v>
      </c>
      <c r="F215" s="9">
        <f t="shared" si="19"/>
        <v>0.83200000000000007</v>
      </c>
      <c r="G215" s="10">
        <f t="shared" si="18"/>
        <v>90</v>
      </c>
      <c r="H215" s="5"/>
    </row>
    <row r="216" spans="1:8">
      <c r="A216" s="7" t="s">
        <v>333</v>
      </c>
      <c r="B216" s="7" t="s">
        <v>334</v>
      </c>
      <c r="C216" s="18">
        <v>116</v>
      </c>
      <c r="D216" s="15">
        <v>118</v>
      </c>
      <c r="E216" s="8">
        <f t="shared" si="21"/>
        <v>1.7241379310344751E-2</v>
      </c>
      <c r="F216" s="9">
        <f t="shared" si="19"/>
        <v>0.47200000000000003</v>
      </c>
      <c r="G216" s="10">
        <f t="shared" si="18"/>
        <v>50</v>
      </c>
      <c r="H216" s="5"/>
    </row>
    <row r="217" spans="1:8">
      <c r="A217" s="7" t="s">
        <v>335</v>
      </c>
      <c r="B217" s="7" t="s">
        <v>336</v>
      </c>
      <c r="C217" s="18">
        <v>116</v>
      </c>
      <c r="D217" s="15">
        <v>125</v>
      </c>
      <c r="E217" s="8">
        <f t="shared" si="21"/>
        <v>7.7586206896551824E-2</v>
      </c>
      <c r="F217" s="9">
        <f t="shared" si="19"/>
        <v>0.5</v>
      </c>
      <c r="G217" s="10">
        <f t="shared" si="18"/>
        <v>50</v>
      </c>
      <c r="H217" s="5"/>
    </row>
    <row r="218" spans="1:8">
      <c r="A218" s="7" t="s">
        <v>337</v>
      </c>
      <c r="B218" s="7" t="s">
        <v>338</v>
      </c>
      <c r="C218" s="18">
        <v>214</v>
      </c>
      <c r="D218" s="15">
        <v>242</v>
      </c>
      <c r="E218" s="8">
        <f t="shared" si="21"/>
        <v>0.13084112149532712</v>
      </c>
      <c r="F218" s="9">
        <f t="shared" si="19"/>
        <v>0.96799999999999997</v>
      </c>
      <c r="G218" s="10">
        <f t="shared" si="18"/>
        <v>100</v>
      </c>
      <c r="H218" s="5"/>
    </row>
    <row r="219" spans="1:8">
      <c r="A219" s="7" t="s">
        <v>339</v>
      </c>
      <c r="B219" s="7" t="s">
        <v>340</v>
      </c>
      <c r="C219" s="18">
        <v>132</v>
      </c>
      <c r="D219" s="15">
        <v>144</v>
      </c>
      <c r="E219" s="8">
        <f t="shared" si="21"/>
        <v>9.0909090909090828E-2</v>
      </c>
      <c r="F219" s="9">
        <f t="shared" si="19"/>
        <v>0.57600000000000007</v>
      </c>
      <c r="G219" s="10">
        <f t="shared" si="18"/>
        <v>60</v>
      </c>
      <c r="H219" s="5"/>
    </row>
    <row r="220" spans="1:8">
      <c r="A220" s="7" t="s">
        <v>341</v>
      </c>
      <c r="B220" s="7" t="s">
        <v>342</v>
      </c>
      <c r="C220" s="18">
        <v>130</v>
      </c>
      <c r="D220" s="15">
        <v>141</v>
      </c>
      <c r="E220" s="8">
        <f t="shared" si="21"/>
        <v>8.4615384615384537E-2</v>
      </c>
      <c r="F220" s="9">
        <f t="shared" si="19"/>
        <v>0.56400000000000006</v>
      </c>
      <c r="G220" s="10">
        <f t="shared" si="18"/>
        <v>60</v>
      </c>
      <c r="H220" s="5"/>
    </row>
    <row r="221" spans="1:8">
      <c r="A221" s="7" t="s">
        <v>343</v>
      </c>
      <c r="B221" s="7" t="s">
        <v>344</v>
      </c>
      <c r="C221" s="18">
        <v>166</v>
      </c>
      <c r="D221" s="15">
        <v>178</v>
      </c>
      <c r="E221" s="8">
        <f t="shared" si="21"/>
        <v>7.2289156626506035E-2</v>
      </c>
      <c r="F221" s="9">
        <f t="shared" si="19"/>
        <v>0.71199999999999997</v>
      </c>
      <c r="G221" s="10">
        <f t="shared" si="18"/>
        <v>80</v>
      </c>
      <c r="H221" s="5"/>
    </row>
    <row r="222" spans="1:8">
      <c r="A222" s="7" t="s">
        <v>345</v>
      </c>
      <c r="B222" s="7" t="s">
        <v>346</v>
      </c>
      <c r="C222" s="18">
        <v>207</v>
      </c>
      <c r="D222" s="15">
        <v>230</v>
      </c>
      <c r="E222" s="8">
        <f t="shared" si="21"/>
        <v>0.11111111111111116</v>
      </c>
      <c r="F222" s="9">
        <f t="shared" si="19"/>
        <v>0.92</v>
      </c>
      <c r="G222" s="10">
        <f t="shared" si="18"/>
        <v>100</v>
      </c>
      <c r="H222" s="5"/>
    </row>
    <row r="223" spans="1:8">
      <c r="A223" s="11" t="s">
        <v>347</v>
      </c>
      <c r="B223" s="11" t="s">
        <v>348</v>
      </c>
      <c r="C223" s="19">
        <v>165</v>
      </c>
      <c r="D223" s="15">
        <f>C223*1.08</f>
        <v>178.20000000000002</v>
      </c>
      <c r="E223" s="8">
        <f t="shared" si="21"/>
        <v>8.0000000000000071E-2</v>
      </c>
      <c r="F223" s="9">
        <f t="shared" si="19"/>
        <v>0.7128000000000001</v>
      </c>
      <c r="G223" s="10">
        <f t="shared" si="18"/>
        <v>80</v>
      </c>
      <c r="H223" s="5"/>
    </row>
    <row r="224" spans="1:8">
      <c r="A224" s="7" t="s">
        <v>349</v>
      </c>
      <c r="B224" s="7" t="s">
        <v>348</v>
      </c>
      <c r="C224" s="18">
        <v>165</v>
      </c>
      <c r="D224" s="15">
        <f t="shared" ref="D224:D226" si="24">C224*1.08</f>
        <v>178.20000000000002</v>
      </c>
      <c r="E224" s="8">
        <f t="shared" si="21"/>
        <v>8.0000000000000071E-2</v>
      </c>
      <c r="F224" s="9">
        <f t="shared" si="19"/>
        <v>0.7128000000000001</v>
      </c>
      <c r="G224" s="10">
        <f t="shared" si="18"/>
        <v>80</v>
      </c>
      <c r="H224" s="5"/>
    </row>
    <row r="225" spans="1:8">
      <c r="A225" s="11" t="s">
        <v>350</v>
      </c>
      <c r="B225" s="11" t="s">
        <v>351</v>
      </c>
      <c r="C225" s="19">
        <v>142</v>
      </c>
      <c r="D225" s="15">
        <f t="shared" si="24"/>
        <v>153.36000000000001</v>
      </c>
      <c r="E225" s="8">
        <f t="shared" si="21"/>
        <v>8.0000000000000071E-2</v>
      </c>
      <c r="F225" s="9">
        <f t="shared" si="19"/>
        <v>0.6134400000000001</v>
      </c>
      <c r="G225" s="10">
        <f t="shared" si="18"/>
        <v>70</v>
      </c>
      <c r="H225" s="5"/>
    </row>
    <row r="226" spans="1:8">
      <c r="A226" s="7" t="s">
        <v>352</v>
      </c>
      <c r="B226" s="7" t="s">
        <v>351</v>
      </c>
      <c r="C226" s="18">
        <v>142</v>
      </c>
      <c r="D226" s="15">
        <f t="shared" si="24"/>
        <v>153.36000000000001</v>
      </c>
      <c r="E226" s="8">
        <f t="shared" si="21"/>
        <v>8.0000000000000071E-2</v>
      </c>
      <c r="F226" s="9">
        <f t="shared" si="19"/>
        <v>0.6134400000000001</v>
      </c>
      <c r="G226" s="10">
        <f t="shared" si="18"/>
        <v>70</v>
      </c>
      <c r="H226" s="5"/>
    </row>
    <row r="227" spans="1:8">
      <c r="A227" s="7" t="s">
        <v>353</v>
      </c>
      <c r="B227" s="7" t="s">
        <v>354</v>
      </c>
      <c r="C227" s="18">
        <v>150</v>
      </c>
      <c r="D227" s="15">
        <v>162</v>
      </c>
      <c r="E227" s="8">
        <f t="shared" si="21"/>
        <v>8.0000000000000071E-2</v>
      </c>
      <c r="F227" s="9">
        <f t="shared" si="19"/>
        <v>0.64800000000000002</v>
      </c>
      <c r="G227" s="10">
        <f t="shared" si="18"/>
        <v>70</v>
      </c>
      <c r="H227" s="5"/>
    </row>
    <row r="228" spans="1:8">
      <c r="A228" s="7" t="s">
        <v>355</v>
      </c>
      <c r="B228" s="7" t="s">
        <v>356</v>
      </c>
      <c r="C228" s="18">
        <v>155</v>
      </c>
      <c r="D228" s="15">
        <v>155</v>
      </c>
      <c r="E228" s="8">
        <f t="shared" si="21"/>
        <v>0</v>
      </c>
      <c r="F228" s="9">
        <f t="shared" si="19"/>
        <v>0.62</v>
      </c>
      <c r="G228" s="10">
        <f t="shared" si="18"/>
        <v>70</v>
      </c>
      <c r="H228" s="5"/>
    </row>
    <row r="229" spans="1:8">
      <c r="A229" s="7" t="s">
        <v>357</v>
      </c>
      <c r="B229" s="7" t="s">
        <v>358</v>
      </c>
      <c r="C229" s="18">
        <v>168</v>
      </c>
      <c r="D229" s="15">
        <v>183</v>
      </c>
      <c r="E229" s="8">
        <f t="shared" si="21"/>
        <v>8.9285714285714191E-2</v>
      </c>
      <c r="F229" s="9">
        <f t="shared" si="19"/>
        <v>0.73199999999999998</v>
      </c>
      <c r="G229" s="10">
        <f t="shared" si="18"/>
        <v>80</v>
      </c>
      <c r="H229" s="5"/>
    </row>
    <row r="230" spans="1:8">
      <c r="A230" s="7" t="s">
        <v>359</v>
      </c>
      <c r="B230" s="7" t="s">
        <v>360</v>
      </c>
      <c r="C230" s="18">
        <v>235</v>
      </c>
      <c r="D230" s="15">
        <v>246</v>
      </c>
      <c r="E230" s="8">
        <f t="shared" si="21"/>
        <v>4.6808510638297829E-2</v>
      </c>
      <c r="F230" s="9">
        <f t="shared" si="19"/>
        <v>0.98399999999999999</v>
      </c>
      <c r="G230" s="10">
        <f t="shared" si="18"/>
        <v>100</v>
      </c>
      <c r="H230" s="5"/>
    </row>
    <row r="231" spans="1:8">
      <c r="A231" s="7" t="s">
        <v>361</v>
      </c>
      <c r="B231" s="7" t="s">
        <v>362</v>
      </c>
      <c r="C231" s="18">
        <v>171</v>
      </c>
      <c r="D231" s="15">
        <v>182</v>
      </c>
      <c r="E231" s="8">
        <f t="shared" si="21"/>
        <v>6.4327485380117011E-2</v>
      </c>
      <c r="F231" s="9">
        <f t="shared" si="19"/>
        <v>0.72799999999999998</v>
      </c>
      <c r="G231" s="10">
        <f t="shared" si="18"/>
        <v>80</v>
      </c>
      <c r="H231" s="5"/>
    </row>
    <row r="232" spans="1:8">
      <c r="A232" s="7" t="s">
        <v>363</v>
      </c>
      <c r="B232" s="7" t="s">
        <v>364</v>
      </c>
      <c r="C232" s="18">
        <v>299</v>
      </c>
      <c r="D232" s="15">
        <v>322</v>
      </c>
      <c r="E232" s="8">
        <f t="shared" si="21"/>
        <v>7.6923076923076872E-2</v>
      </c>
      <c r="F232" s="9">
        <f t="shared" si="19"/>
        <v>1.288</v>
      </c>
      <c r="G232" s="10">
        <f t="shared" si="18"/>
        <v>130</v>
      </c>
      <c r="H232" s="5"/>
    </row>
    <row r="233" spans="1:8">
      <c r="A233" s="7" t="s">
        <v>365</v>
      </c>
      <c r="B233" s="7" t="s">
        <v>366</v>
      </c>
      <c r="C233" s="18">
        <v>364</v>
      </c>
      <c r="D233" s="15">
        <v>378</v>
      </c>
      <c r="E233" s="8">
        <f t="shared" si="21"/>
        <v>3.8461538461538547E-2</v>
      </c>
      <c r="F233" s="9">
        <f t="shared" si="19"/>
        <v>1.512</v>
      </c>
      <c r="G233" s="10">
        <f t="shared" si="18"/>
        <v>160</v>
      </c>
      <c r="H233" s="5"/>
    </row>
    <row r="234" spans="1:8">
      <c r="A234" s="7" t="s">
        <v>367</v>
      </c>
      <c r="B234" s="7" t="s">
        <v>368</v>
      </c>
      <c r="C234" s="18">
        <v>385</v>
      </c>
      <c r="D234" s="15">
        <v>401</v>
      </c>
      <c r="E234" s="8">
        <f t="shared" si="21"/>
        <v>4.1558441558441572E-2</v>
      </c>
      <c r="F234" s="9">
        <f t="shared" si="19"/>
        <v>1.6040000000000001</v>
      </c>
      <c r="G234" s="10">
        <f t="shared" si="18"/>
        <v>170</v>
      </c>
      <c r="H234" s="5"/>
    </row>
    <row r="235" spans="1:8">
      <c r="A235" s="7" t="s">
        <v>369</v>
      </c>
      <c r="B235" s="7" t="s">
        <v>370</v>
      </c>
      <c r="C235" s="18">
        <v>611</v>
      </c>
      <c r="D235" s="15">
        <f t="shared" ref="D235" si="25">C235*1.08</f>
        <v>659.88</v>
      </c>
      <c r="E235" s="8">
        <f t="shared" si="21"/>
        <v>8.0000000000000071E-2</v>
      </c>
      <c r="F235" s="9">
        <f t="shared" si="19"/>
        <v>2.6395200000000001</v>
      </c>
      <c r="G235" s="10">
        <f t="shared" si="18"/>
        <v>270</v>
      </c>
      <c r="H235" s="5"/>
    </row>
    <row r="236" spans="1:8">
      <c r="A236" s="7" t="s">
        <v>371</v>
      </c>
      <c r="B236" s="7" t="s">
        <v>372</v>
      </c>
      <c r="C236" s="18">
        <v>80</v>
      </c>
      <c r="D236" s="15">
        <v>77</v>
      </c>
      <c r="E236" s="8">
        <f t="shared" si="21"/>
        <v>-3.7499999999999978E-2</v>
      </c>
      <c r="F236" s="9">
        <f t="shared" si="19"/>
        <v>0.308</v>
      </c>
      <c r="G236" s="10">
        <f t="shared" si="18"/>
        <v>40</v>
      </c>
      <c r="H236" s="5"/>
    </row>
    <row r="237" spans="1:8">
      <c r="A237" s="7" t="s">
        <v>373</v>
      </c>
      <c r="B237" s="7" t="s">
        <v>374</v>
      </c>
      <c r="C237" s="18">
        <v>112</v>
      </c>
      <c r="D237" s="15">
        <v>119</v>
      </c>
      <c r="E237" s="8">
        <f t="shared" si="21"/>
        <v>6.25E-2</v>
      </c>
      <c r="F237" s="9">
        <f t="shared" si="19"/>
        <v>0.47600000000000003</v>
      </c>
      <c r="G237" s="10">
        <f t="shared" si="18"/>
        <v>50</v>
      </c>
      <c r="H237" s="5"/>
    </row>
    <row r="238" spans="1:8">
      <c r="A238" s="7" t="s">
        <v>375</v>
      </c>
      <c r="B238" s="7" t="s">
        <v>376</v>
      </c>
      <c r="C238" s="18">
        <v>86</v>
      </c>
      <c r="D238" s="15">
        <v>93</v>
      </c>
      <c r="E238" s="8">
        <f t="shared" si="21"/>
        <v>8.1395348837209225E-2</v>
      </c>
      <c r="F238" s="9">
        <f t="shared" si="19"/>
        <v>0.372</v>
      </c>
      <c r="G238" s="10">
        <f t="shared" si="18"/>
        <v>40</v>
      </c>
      <c r="H238" s="5"/>
    </row>
    <row r="239" spans="1:8">
      <c r="A239" s="7" t="s">
        <v>377</v>
      </c>
      <c r="B239" s="7" t="s">
        <v>378</v>
      </c>
      <c r="C239" s="18">
        <v>156</v>
      </c>
      <c r="D239" s="15">
        <v>153</v>
      </c>
      <c r="E239" s="8">
        <f t="shared" si="21"/>
        <v>-1.9230769230769273E-2</v>
      </c>
      <c r="F239" s="9">
        <f t="shared" si="19"/>
        <v>0.61199999999999999</v>
      </c>
      <c r="G239" s="10">
        <f t="shared" si="18"/>
        <v>70</v>
      </c>
      <c r="H239" s="5"/>
    </row>
    <row r="240" spans="1:8">
      <c r="A240" s="11" t="s">
        <v>379</v>
      </c>
      <c r="B240" s="11" t="s">
        <v>380</v>
      </c>
      <c r="C240" s="19">
        <v>123</v>
      </c>
      <c r="D240" s="15">
        <v>127</v>
      </c>
      <c r="E240" s="8">
        <f t="shared" si="21"/>
        <v>3.2520325203251987E-2</v>
      </c>
      <c r="F240" s="9">
        <f t="shared" si="19"/>
        <v>0.50800000000000001</v>
      </c>
      <c r="G240" s="10">
        <f t="shared" si="18"/>
        <v>60</v>
      </c>
      <c r="H240" s="5"/>
    </row>
    <row r="241" spans="1:8">
      <c r="A241" s="7" t="s">
        <v>381</v>
      </c>
      <c r="B241" s="7" t="s">
        <v>380</v>
      </c>
      <c r="C241" s="18">
        <v>123</v>
      </c>
      <c r="D241" s="15">
        <v>127</v>
      </c>
      <c r="E241" s="8">
        <f t="shared" si="21"/>
        <v>3.2520325203251987E-2</v>
      </c>
      <c r="F241" s="9">
        <f t="shared" si="19"/>
        <v>0.50800000000000001</v>
      </c>
      <c r="G241" s="10">
        <f t="shared" si="18"/>
        <v>60</v>
      </c>
      <c r="H241" s="5"/>
    </row>
    <row r="242" spans="1:8">
      <c r="A242" s="7" t="s">
        <v>382</v>
      </c>
      <c r="B242" s="7" t="s">
        <v>383</v>
      </c>
      <c r="C242" s="18">
        <v>89</v>
      </c>
      <c r="D242" s="15">
        <v>89</v>
      </c>
      <c r="E242" s="8">
        <f t="shared" si="21"/>
        <v>0</v>
      </c>
      <c r="F242" s="9">
        <f t="shared" si="19"/>
        <v>0.35599999999999998</v>
      </c>
      <c r="G242" s="10">
        <f t="shared" si="18"/>
        <v>40</v>
      </c>
      <c r="H242" s="5"/>
    </row>
    <row r="243" spans="1:8">
      <c r="A243" s="7" t="s">
        <v>384</v>
      </c>
      <c r="B243" s="7" t="s">
        <v>383</v>
      </c>
      <c r="C243" s="18">
        <v>89</v>
      </c>
      <c r="D243" s="15">
        <v>89</v>
      </c>
      <c r="E243" s="8">
        <f t="shared" si="21"/>
        <v>0</v>
      </c>
      <c r="F243" s="9">
        <f t="shared" si="19"/>
        <v>0.35599999999999998</v>
      </c>
      <c r="G243" s="10">
        <f t="shared" si="18"/>
        <v>40</v>
      </c>
      <c r="H243" s="5"/>
    </row>
    <row r="244" spans="1:8">
      <c r="A244" s="7" t="s">
        <v>385</v>
      </c>
      <c r="B244" s="7" t="s">
        <v>386</v>
      </c>
      <c r="C244" s="18">
        <v>93</v>
      </c>
      <c r="D244" s="15">
        <v>94</v>
      </c>
      <c r="E244" s="8">
        <f t="shared" si="21"/>
        <v>1.0752688172043001E-2</v>
      </c>
      <c r="F244" s="9">
        <f t="shared" si="19"/>
        <v>0.376</v>
      </c>
      <c r="G244" s="10">
        <f t="shared" si="18"/>
        <v>40</v>
      </c>
      <c r="H244" s="5"/>
    </row>
    <row r="245" spans="1:8">
      <c r="A245" s="7" t="s">
        <v>387</v>
      </c>
      <c r="B245" s="7" t="s">
        <v>386</v>
      </c>
      <c r="C245" s="18">
        <v>93</v>
      </c>
      <c r="D245" s="15">
        <v>94</v>
      </c>
      <c r="E245" s="8">
        <f t="shared" si="21"/>
        <v>1.0752688172043001E-2</v>
      </c>
      <c r="F245" s="9">
        <f t="shared" si="19"/>
        <v>0.376</v>
      </c>
      <c r="G245" s="10">
        <f t="shared" si="18"/>
        <v>40</v>
      </c>
      <c r="H245" s="5"/>
    </row>
    <row r="246" spans="1:8">
      <c r="A246" s="7" t="s">
        <v>388</v>
      </c>
      <c r="B246" s="7" t="s">
        <v>389</v>
      </c>
      <c r="C246" s="18">
        <v>105</v>
      </c>
      <c r="D246" s="15">
        <v>97</v>
      </c>
      <c r="E246" s="8">
        <f t="shared" si="21"/>
        <v>-7.6190476190476142E-2</v>
      </c>
      <c r="F246" s="9">
        <f t="shared" si="19"/>
        <v>0.38800000000000001</v>
      </c>
      <c r="G246" s="10">
        <f t="shared" si="18"/>
        <v>40</v>
      </c>
      <c r="H246" s="5"/>
    </row>
    <row r="247" spans="1:8">
      <c r="A247" s="11" t="s">
        <v>390</v>
      </c>
      <c r="B247" s="11" t="s">
        <v>390</v>
      </c>
      <c r="C247" s="19">
        <v>439</v>
      </c>
      <c r="D247" s="15">
        <f>C247*1.04</f>
        <v>456.56</v>
      </c>
      <c r="E247" s="8">
        <f t="shared" si="21"/>
        <v>4.0000000000000036E-2</v>
      </c>
      <c r="F247" s="9">
        <f t="shared" si="19"/>
        <v>1.8262400000000001</v>
      </c>
      <c r="G247" s="10">
        <f t="shared" si="18"/>
        <v>190</v>
      </c>
      <c r="H247" s="5"/>
    </row>
    <row r="248" spans="1:8">
      <c r="A248" s="11" t="s">
        <v>391</v>
      </c>
      <c r="B248" s="11" t="s">
        <v>391</v>
      </c>
      <c r="C248" s="19">
        <v>649</v>
      </c>
      <c r="D248" s="15">
        <f t="shared" ref="D248:D251" si="26">C248*1.04</f>
        <v>674.96</v>
      </c>
      <c r="E248" s="8">
        <f t="shared" si="21"/>
        <v>4.0000000000000036E-2</v>
      </c>
      <c r="F248" s="9">
        <f t="shared" si="19"/>
        <v>2.69984</v>
      </c>
      <c r="G248" s="10">
        <f t="shared" si="18"/>
        <v>270</v>
      </c>
      <c r="H248" s="5"/>
    </row>
    <row r="249" spans="1:8">
      <c r="A249" s="11" t="s">
        <v>392</v>
      </c>
      <c r="B249" s="11" t="s">
        <v>392</v>
      </c>
      <c r="C249" s="19">
        <v>629</v>
      </c>
      <c r="D249" s="15">
        <f t="shared" si="26"/>
        <v>654.16</v>
      </c>
      <c r="E249" s="8">
        <f t="shared" si="21"/>
        <v>4.0000000000000036E-2</v>
      </c>
      <c r="F249" s="9">
        <f t="shared" si="19"/>
        <v>2.6166399999999999</v>
      </c>
      <c r="G249" s="10">
        <f t="shared" si="18"/>
        <v>270</v>
      </c>
      <c r="H249" s="5"/>
    </row>
    <row r="250" spans="1:8">
      <c r="A250" s="11" t="s">
        <v>393</v>
      </c>
      <c r="B250" s="11" t="s">
        <v>393</v>
      </c>
      <c r="C250" s="19">
        <v>949</v>
      </c>
      <c r="D250" s="15">
        <f t="shared" si="26"/>
        <v>986.96</v>
      </c>
      <c r="E250" s="8">
        <f t="shared" si="21"/>
        <v>4.0000000000000036E-2</v>
      </c>
      <c r="F250" s="9">
        <f t="shared" si="19"/>
        <v>3.9478400000000002</v>
      </c>
      <c r="G250" s="10">
        <f t="shared" si="18"/>
        <v>400</v>
      </c>
      <c r="H250" s="5"/>
    </row>
    <row r="251" spans="1:8">
      <c r="A251" s="11" t="s">
        <v>394</v>
      </c>
      <c r="B251" s="11" t="s">
        <v>394</v>
      </c>
      <c r="C251" s="19">
        <v>899</v>
      </c>
      <c r="D251" s="15">
        <f t="shared" si="26"/>
        <v>934.96</v>
      </c>
      <c r="E251" s="8">
        <f t="shared" si="21"/>
        <v>4.0000000000000036E-2</v>
      </c>
      <c r="F251" s="9">
        <f t="shared" si="19"/>
        <v>3.7398400000000001</v>
      </c>
      <c r="G251" s="10">
        <f t="shared" si="18"/>
        <v>380</v>
      </c>
      <c r="H251" s="5"/>
    </row>
    <row r="252" spans="1:8">
      <c r="A252" s="7" t="s">
        <v>395</v>
      </c>
      <c r="B252" s="7" t="s">
        <v>396</v>
      </c>
      <c r="C252" s="18">
        <v>91</v>
      </c>
      <c r="D252" s="15">
        <v>95</v>
      </c>
      <c r="E252" s="8">
        <f t="shared" si="21"/>
        <v>4.3956043956044022E-2</v>
      </c>
      <c r="F252" s="9">
        <f t="shared" si="19"/>
        <v>0.38</v>
      </c>
      <c r="G252" s="10">
        <f t="shared" si="18"/>
        <v>40</v>
      </c>
      <c r="H252" s="5"/>
    </row>
    <row r="253" spans="1:8">
      <c r="A253" s="7" t="s">
        <v>397</v>
      </c>
      <c r="B253" s="7" t="s">
        <v>398</v>
      </c>
      <c r="C253" s="18">
        <v>81</v>
      </c>
      <c r="D253" s="15">
        <v>80</v>
      </c>
      <c r="E253" s="8">
        <f t="shared" si="21"/>
        <v>-1.2345679012345734E-2</v>
      </c>
      <c r="F253" s="9">
        <f t="shared" si="19"/>
        <v>0.32</v>
      </c>
      <c r="G253" s="10">
        <f t="shared" si="18"/>
        <v>40</v>
      </c>
      <c r="H253" s="5"/>
    </row>
    <row r="254" spans="1:8">
      <c r="A254" s="7" t="s">
        <v>399</v>
      </c>
      <c r="B254" s="7" t="s">
        <v>400</v>
      </c>
      <c r="C254" s="18">
        <v>121</v>
      </c>
      <c r="D254" s="15">
        <f t="shared" ref="D254" si="27">C254*1.04</f>
        <v>125.84</v>
      </c>
      <c r="E254" s="8">
        <f t="shared" si="21"/>
        <v>4.0000000000000036E-2</v>
      </c>
      <c r="F254" s="9">
        <f t="shared" si="19"/>
        <v>0.50336000000000003</v>
      </c>
      <c r="G254" s="10">
        <f t="shared" si="18"/>
        <v>60</v>
      </c>
      <c r="H254" s="5"/>
    </row>
    <row r="255" spans="1:8">
      <c r="A255" s="7" t="s">
        <v>401</v>
      </c>
      <c r="B255" s="7" t="s">
        <v>402</v>
      </c>
      <c r="C255" s="18">
        <v>81</v>
      </c>
      <c r="D255" s="15">
        <v>81</v>
      </c>
      <c r="E255" s="8">
        <f t="shared" si="21"/>
        <v>0</v>
      </c>
      <c r="F255" s="9">
        <f t="shared" si="19"/>
        <v>0.32400000000000001</v>
      </c>
      <c r="G255" s="10">
        <f t="shared" si="18"/>
        <v>40</v>
      </c>
      <c r="H255" s="5"/>
    </row>
    <row r="256" spans="1:8">
      <c r="A256" s="7" t="s">
        <v>403</v>
      </c>
      <c r="B256" s="7" t="s">
        <v>404</v>
      </c>
      <c r="C256" s="18">
        <v>90</v>
      </c>
      <c r="D256" s="15">
        <v>87</v>
      </c>
      <c r="E256" s="8">
        <f t="shared" si="21"/>
        <v>-3.3333333333333326E-2</v>
      </c>
      <c r="F256" s="9">
        <f t="shared" si="19"/>
        <v>0.34800000000000003</v>
      </c>
      <c r="G256" s="10">
        <f t="shared" si="18"/>
        <v>40</v>
      </c>
      <c r="H256" s="5"/>
    </row>
    <row r="257" spans="1:8">
      <c r="A257" s="12" t="s">
        <v>405</v>
      </c>
      <c r="B257" s="12" t="s">
        <v>406</v>
      </c>
      <c r="C257" s="18">
        <v>137</v>
      </c>
      <c r="D257" s="15">
        <v>128</v>
      </c>
      <c r="E257" s="8">
        <f t="shared" si="21"/>
        <v>-6.5693430656934337E-2</v>
      </c>
      <c r="F257" s="9">
        <f t="shared" si="19"/>
        <v>0.51200000000000001</v>
      </c>
      <c r="G257" s="10">
        <f t="shared" si="18"/>
        <v>60</v>
      </c>
      <c r="H257" s="5"/>
    </row>
    <row r="258" spans="1:8">
      <c r="A258" s="7" t="s">
        <v>407</v>
      </c>
      <c r="B258" s="7" t="s">
        <v>408</v>
      </c>
      <c r="C258" s="18">
        <v>119</v>
      </c>
      <c r="D258" s="15">
        <v>110</v>
      </c>
      <c r="E258" s="8">
        <f t="shared" si="21"/>
        <v>-7.5630252100840289E-2</v>
      </c>
      <c r="F258" s="9">
        <f t="shared" si="19"/>
        <v>0.44</v>
      </c>
      <c r="G258" s="10">
        <f t="shared" ref="G258:G321" si="28">CEILING(F258*100,10)</f>
        <v>50</v>
      </c>
      <c r="H258" s="5"/>
    </row>
    <row r="259" spans="1:8">
      <c r="A259" s="7" t="s">
        <v>409</v>
      </c>
      <c r="B259" s="7" t="s">
        <v>410</v>
      </c>
      <c r="C259" s="18">
        <v>77</v>
      </c>
      <c r="D259" s="15">
        <v>77</v>
      </c>
      <c r="E259" s="8">
        <f t="shared" si="21"/>
        <v>0</v>
      </c>
      <c r="F259" s="9">
        <f t="shared" ref="F259:F322" si="29">D259*0.4%</f>
        <v>0.308</v>
      </c>
      <c r="G259" s="10">
        <f t="shared" si="28"/>
        <v>40</v>
      </c>
      <c r="H259" s="5"/>
    </row>
    <row r="260" spans="1:8">
      <c r="A260" s="7" t="s">
        <v>411</v>
      </c>
      <c r="B260" s="7" t="s">
        <v>412</v>
      </c>
      <c r="C260" s="18">
        <v>86</v>
      </c>
      <c r="D260" s="15">
        <v>87</v>
      </c>
      <c r="E260" s="8">
        <f t="shared" si="21"/>
        <v>1.1627906976744207E-2</v>
      </c>
      <c r="F260" s="9">
        <f t="shared" si="29"/>
        <v>0.34800000000000003</v>
      </c>
      <c r="G260" s="10">
        <f t="shared" si="28"/>
        <v>40</v>
      </c>
      <c r="H260" s="5"/>
    </row>
    <row r="261" spans="1:8">
      <c r="A261" s="7" t="s">
        <v>413</v>
      </c>
      <c r="B261" s="7" t="s">
        <v>414</v>
      </c>
      <c r="C261" s="18">
        <v>171</v>
      </c>
      <c r="D261" s="15">
        <v>177</v>
      </c>
      <c r="E261" s="8">
        <f t="shared" si="21"/>
        <v>3.5087719298245723E-2</v>
      </c>
      <c r="F261" s="9">
        <f t="shared" si="29"/>
        <v>0.70799999999999996</v>
      </c>
      <c r="G261" s="10">
        <f t="shared" si="28"/>
        <v>80</v>
      </c>
      <c r="H261" s="5"/>
    </row>
    <row r="262" spans="1:8">
      <c r="A262" s="7" t="s">
        <v>415</v>
      </c>
      <c r="B262" s="7" t="s">
        <v>416</v>
      </c>
      <c r="C262" s="18">
        <v>192</v>
      </c>
      <c r="D262" s="15">
        <v>201</v>
      </c>
      <c r="E262" s="8">
        <f t="shared" si="21"/>
        <v>4.6875E-2</v>
      </c>
      <c r="F262" s="9">
        <f t="shared" si="29"/>
        <v>0.80400000000000005</v>
      </c>
      <c r="G262" s="10">
        <f t="shared" si="28"/>
        <v>90</v>
      </c>
      <c r="H262" s="5"/>
    </row>
    <row r="263" spans="1:8">
      <c r="A263" s="11" t="s">
        <v>417</v>
      </c>
      <c r="B263" s="11" t="s">
        <v>417</v>
      </c>
      <c r="C263" s="19">
        <v>24</v>
      </c>
      <c r="D263" s="15">
        <v>24</v>
      </c>
      <c r="E263" s="8">
        <f t="shared" si="21"/>
        <v>0</v>
      </c>
      <c r="F263" s="9">
        <f t="shared" si="29"/>
        <v>9.6000000000000002E-2</v>
      </c>
      <c r="G263" s="10">
        <f t="shared" si="28"/>
        <v>10</v>
      </c>
      <c r="H263" s="5"/>
    </row>
    <row r="264" spans="1:8">
      <c r="A264" s="7" t="s">
        <v>418</v>
      </c>
      <c r="B264" s="7" t="s">
        <v>417</v>
      </c>
      <c r="C264" s="18">
        <v>24</v>
      </c>
      <c r="D264" s="15">
        <v>24</v>
      </c>
      <c r="E264" s="8">
        <f t="shared" ref="E264:E327" si="30">D264/C264-1</f>
        <v>0</v>
      </c>
      <c r="F264" s="9">
        <f t="shared" si="29"/>
        <v>9.6000000000000002E-2</v>
      </c>
      <c r="G264" s="10">
        <f t="shared" si="28"/>
        <v>10</v>
      </c>
      <c r="H264" s="5"/>
    </row>
    <row r="265" spans="1:8">
      <c r="A265" s="7" t="s">
        <v>419</v>
      </c>
      <c r="B265" s="7" t="s">
        <v>420</v>
      </c>
      <c r="C265" s="18">
        <v>37</v>
      </c>
      <c r="D265" s="15">
        <v>34</v>
      </c>
      <c r="E265" s="8">
        <f t="shared" si="30"/>
        <v>-8.108108108108103E-2</v>
      </c>
      <c r="F265" s="9">
        <f t="shared" si="29"/>
        <v>0.13600000000000001</v>
      </c>
      <c r="G265" s="10">
        <f t="shared" si="28"/>
        <v>20</v>
      </c>
      <c r="H265" s="5"/>
    </row>
    <row r="266" spans="1:8">
      <c r="A266" s="7" t="s">
        <v>421</v>
      </c>
      <c r="B266" s="7" t="s">
        <v>422</v>
      </c>
      <c r="C266" s="18">
        <v>168</v>
      </c>
      <c r="D266" s="15">
        <v>139</v>
      </c>
      <c r="E266" s="8">
        <f t="shared" si="30"/>
        <v>-0.17261904761904767</v>
      </c>
      <c r="F266" s="9">
        <f t="shared" si="29"/>
        <v>0.55600000000000005</v>
      </c>
      <c r="G266" s="10">
        <f t="shared" si="28"/>
        <v>60</v>
      </c>
      <c r="H266" s="5"/>
    </row>
    <row r="267" spans="1:8">
      <c r="A267" s="11" t="s">
        <v>423</v>
      </c>
      <c r="B267" s="11" t="s">
        <v>423</v>
      </c>
      <c r="C267" s="19">
        <v>81</v>
      </c>
      <c r="D267" s="15">
        <v>47</v>
      </c>
      <c r="E267" s="8">
        <f t="shared" si="30"/>
        <v>-0.41975308641975306</v>
      </c>
      <c r="F267" s="9">
        <f t="shared" si="29"/>
        <v>0.188</v>
      </c>
      <c r="G267" s="10">
        <f t="shared" si="28"/>
        <v>20</v>
      </c>
      <c r="H267" s="5"/>
    </row>
    <row r="268" spans="1:8">
      <c r="A268" s="7" t="s">
        <v>424</v>
      </c>
      <c r="B268" s="7" t="s">
        <v>423</v>
      </c>
      <c r="C268" s="18">
        <v>81</v>
      </c>
      <c r="D268" s="15">
        <v>47</v>
      </c>
      <c r="E268" s="8">
        <f t="shared" si="30"/>
        <v>-0.41975308641975306</v>
      </c>
      <c r="F268" s="9">
        <f t="shared" si="29"/>
        <v>0.188</v>
      </c>
      <c r="G268" s="10">
        <f t="shared" si="28"/>
        <v>20</v>
      </c>
      <c r="H268" s="5"/>
    </row>
    <row r="269" spans="1:8">
      <c r="A269" s="11" t="s">
        <v>425</v>
      </c>
      <c r="B269" s="11" t="s">
        <v>425</v>
      </c>
      <c r="C269" s="19">
        <v>170</v>
      </c>
      <c r="D269" s="15">
        <v>208</v>
      </c>
      <c r="E269" s="8">
        <f t="shared" si="30"/>
        <v>0.22352941176470598</v>
      </c>
      <c r="F269" s="9">
        <f t="shared" si="29"/>
        <v>0.83200000000000007</v>
      </c>
      <c r="G269" s="10">
        <f t="shared" si="28"/>
        <v>90</v>
      </c>
      <c r="H269" s="5"/>
    </row>
    <row r="270" spans="1:8">
      <c r="A270" s="7" t="s">
        <v>426</v>
      </c>
      <c r="B270" s="7" t="s">
        <v>425</v>
      </c>
      <c r="C270" s="18">
        <v>170</v>
      </c>
      <c r="D270" s="15">
        <v>208</v>
      </c>
      <c r="E270" s="8">
        <f t="shared" si="30"/>
        <v>0.22352941176470598</v>
      </c>
      <c r="F270" s="9">
        <f t="shared" si="29"/>
        <v>0.83200000000000007</v>
      </c>
      <c r="G270" s="10">
        <f t="shared" si="28"/>
        <v>90</v>
      </c>
      <c r="H270" s="5"/>
    </row>
    <row r="271" spans="1:8">
      <c r="A271" s="12" t="s">
        <v>427</v>
      </c>
      <c r="B271" s="12" t="s">
        <v>428</v>
      </c>
      <c r="C271" s="18">
        <v>188</v>
      </c>
      <c r="D271" s="15">
        <v>139</v>
      </c>
      <c r="E271" s="8">
        <f t="shared" si="30"/>
        <v>-0.26063829787234039</v>
      </c>
      <c r="F271" s="9">
        <f t="shared" si="29"/>
        <v>0.55600000000000005</v>
      </c>
      <c r="G271" s="10">
        <f t="shared" si="28"/>
        <v>60</v>
      </c>
      <c r="H271" s="5"/>
    </row>
    <row r="272" spans="1:8">
      <c r="A272" s="7" t="s">
        <v>429</v>
      </c>
      <c r="B272" s="7" t="s">
        <v>430</v>
      </c>
      <c r="C272" s="18">
        <v>263</v>
      </c>
      <c r="D272" s="15">
        <v>209</v>
      </c>
      <c r="E272" s="8">
        <f t="shared" si="30"/>
        <v>-0.20532319391634979</v>
      </c>
      <c r="F272" s="9">
        <f t="shared" si="29"/>
        <v>0.83599999999999997</v>
      </c>
      <c r="G272" s="10">
        <f t="shared" si="28"/>
        <v>90</v>
      </c>
      <c r="H272" s="5"/>
    </row>
    <row r="273" spans="1:8">
      <c r="A273" s="7" t="s">
        <v>431</v>
      </c>
      <c r="B273" s="7" t="s">
        <v>432</v>
      </c>
      <c r="C273" s="18">
        <v>246</v>
      </c>
      <c r="D273" s="15">
        <v>232</v>
      </c>
      <c r="E273" s="8">
        <f t="shared" si="30"/>
        <v>-5.6910569105691033E-2</v>
      </c>
      <c r="F273" s="9">
        <f t="shared" si="29"/>
        <v>0.92800000000000005</v>
      </c>
      <c r="G273" s="10">
        <f t="shared" si="28"/>
        <v>100</v>
      </c>
      <c r="H273" s="5"/>
    </row>
    <row r="274" spans="1:8">
      <c r="A274" s="7" t="s">
        <v>433</v>
      </c>
      <c r="B274" s="7" t="s">
        <v>434</v>
      </c>
      <c r="C274" s="18">
        <v>369</v>
      </c>
      <c r="D274" s="15">
        <f>C274*1.07</f>
        <v>394.83000000000004</v>
      </c>
      <c r="E274" s="8">
        <f t="shared" si="30"/>
        <v>7.0000000000000062E-2</v>
      </c>
      <c r="F274" s="9">
        <f t="shared" si="29"/>
        <v>1.5793200000000003</v>
      </c>
      <c r="G274" s="10">
        <f t="shared" si="28"/>
        <v>160</v>
      </c>
      <c r="H274" s="5"/>
    </row>
    <row r="275" spans="1:8">
      <c r="A275" s="7" t="s">
        <v>435</v>
      </c>
      <c r="B275" s="7" t="s">
        <v>436</v>
      </c>
      <c r="C275" s="18">
        <v>475</v>
      </c>
      <c r="D275" s="15">
        <f t="shared" ref="D275:D306" si="31">C275*1.07</f>
        <v>508.25000000000006</v>
      </c>
      <c r="E275" s="8">
        <f t="shared" si="30"/>
        <v>7.0000000000000062E-2</v>
      </c>
      <c r="F275" s="9">
        <f t="shared" si="29"/>
        <v>2.0330000000000004</v>
      </c>
      <c r="G275" s="10">
        <f t="shared" si="28"/>
        <v>210</v>
      </c>
      <c r="H275" s="5"/>
    </row>
    <row r="276" spans="1:8">
      <c r="A276" s="7" t="s">
        <v>437</v>
      </c>
      <c r="B276" s="7" t="s">
        <v>438</v>
      </c>
      <c r="C276" s="18">
        <v>634</v>
      </c>
      <c r="D276" s="15">
        <f t="shared" si="31"/>
        <v>678.38</v>
      </c>
      <c r="E276" s="8">
        <f t="shared" si="30"/>
        <v>7.0000000000000062E-2</v>
      </c>
      <c r="F276" s="9">
        <f t="shared" si="29"/>
        <v>2.7135199999999999</v>
      </c>
      <c r="G276" s="10">
        <f t="shared" si="28"/>
        <v>280</v>
      </c>
      <c r="H276" s="5"/>
    </row>
    <row r="277" spans="1:8">
      <c r="A277" s="7" t="s">
        <v>439</v>
      </c>
      <c r="B277" s="7" t="s">
        <v>440</v>
      </c>
      <c r="C277" s="18">
        <v>2809</v>
      </c>
      <c r="D277" s="15">
        <f t="shared" si="31"/>
        <v>3005.63</v>
      </c>
      <c r="E277" s="8">
        <f t="shared" si="30"/>
        <v>7.0000000000000062E-2</v>
      </c>
      <c r="F277" s="9">
        <f t="shared" si="29"/>
        <v>12.02252</v>
      </c>
      <c r="G277" s="10">
        <f t="shared" si="28"/>
        <v>1210</v>
      </c>
      <c r="H277" s="5"/>
    </row>
    <row r="278" spans="1:8">
      <c r="A278" s="7" t="s">
        <v>441</v>
      </c>
      <c r="B278" s="7" t="s">
        <v>441</v>
      </c>
      <c r="C278" s="18">
        <v>213.11</v>
      </c>
      <c r="D278" s="15">
        <f t="shared" si="31"/>
        <v>228.02770000000004</v>
      </c>
      <c r="E278" s="8">
        <f t="shared" si="30"/>
        <v>7.0000000000000062E-2</v>
      </c>
      <c r="F278" s="9">
        <f t="shared" si="29"/>
        <v>0.91211080000000022</v>
      </c>
      <c r="G278" s="10">
        <f t="shared" si="28"/>
        <v>100</v>
      </c>
      <c r="H278" s="5"/>
    </row>
    <row r="279" spans="1:8">
      <c r="A279" s="7" t="s">
        <v>442</v>
      </c>
      <c r="B279" s="7" t="s">
        <v>442</v>
      </c>
      <c r="C279" s="18">
        <v>303.27</v>
      </c>
      <c r="D279" s="15">
        <f t="shared" si="31"/>
        <v>324.49889999999999</v>
      </c>
      <c r="E279" s="8">
        <f t="shared" si="30"/>
        <v>7.0000000000000062E-2</v>
      </c>
      <c r="F279" s="9">
        <f t="shared" si="29"/>
        <v>1.2979955999999999</v>
      </c>
      <c r="G279" s="10">
        <f t="shared" si="28"/>
        <v>130</v>
      </c>
      <c r="H279" s="5"/>
    </row>
    <row r="280" spans="1:8">
      <c r="A280" s="7" t="s">
        <v>443</v>
      </c>
      <c r="B280" s="7" t="s">
        <v>444</v>
      </c>
      <c r="C280" s="18">
        <v>32.78</v>
      </c>
      <c r="D280" s="15">
        <f t="shared" si="31"/>
        <v>35.074600000000004</v>
      </c>
      <c r="E280" s="8">
        <f t="shared" si="30"/>
        <v>7.0000000000000062E-2</v>
      </c>
      <c r="F280" s="9">
        <f t="shared" si="29"/>
        <v>0.14029840000000002</v>
      </c>
      <c r="G280" s="10">
        <f t="shared" si="28"/>
        <v>20</v>
      </c>
      <c r="H280" s="5"/>
    </row>
    <row r="281" spans="1:8">
      <c r="A281" s="7" t="s">
        <v>445</v>
      </c>
      <c r="B281" s="7" t="s">
        <v>446</v>
      </c>
      <c r="C281" s="18">
        <v>120</v>
      </c>
      <c r="D281" s="15">
        <f t="shared" si="31"/>
        <v>128.4</v>
      </c>
      <c r="E281" s="8">
        <f t="shared" si="30"/>
        <v>7.0000000000000062E-2</v>
      </c>
      <c r="F281" s="9">
        <f t="shared" si="29"/>
        <v>0.51360000000000006</v>
      </c>
      <c r="G281" s="10">
        <f t="shared" si="28"/>
        <v>60</v>
      </c>
      <c r="H281" s="5"/>
    </row>
    <row r="282" spans="1:8">
      <c r="A282" s="7" t="s">
        <v>447</v>
      </c>
      <c r="B282" s="7" t="s">
        <v>448</v>
      </c>
      <c r="C282" s="18">
        <v>243</v>
      </c>
      <c r="D282" s="15">
        <f t="shared" si="31"/>
        <v>260.01</v>
      </c>
      <c r="E282" s="8">
        <f t="shared" si="30"/>
        <v>7.0000000000000062E-2</v>
      </c>
      <c r="F282" s="9">
        <f t="shared" si="29"/>
        <v>1.0400400000000001</v>
      </c>
      <c r="G282" s="10">
        <f t="shared" si="28"/>
        <v>110</v>
      </c>
      <c r="H282" s="5"/>
    </row>
    <row r="283" spans="1:8">
      <c r="A283" s="7" t="s">
        <v>449</v>
      </c>
      <c r="B283" s="7" t="s">
        <v>450</v>
      </c>
      <c r="C283" s="18">
        <v>45.07</v>
      </c>
      <c r="D283" s="15">
        <f t="shared" si="31"/>
        <v>48.224900000000005</v>
      </c>
      <c r="E283" s="8">
        <f t="shared" si="30"/>
        <v>7.0000000000000062E-2</v>
      </c>
      <c r="F283" s="9">
        <f t="shared" si="29"/>
        <v>0.19289960000000003</v>
      </c>
      <c r="G283" s="10">
        <f t="shared" si="28"/>
        <v>20</v>
      </c>
      <c r="H283" s="5"/>
    </row>
    <row r="284" spans="1:8">
      <c r="A284" s="7" t="s">
        <v>451</v>
      </c>
      <c r="B284" s="7" t="s">
        <v>452</v>
      </c>
      <c r="C284" s="18">
        <v>37.700000000000003</v>
      </c>
      <c r="D284" s="15">
        <f t="shared" si="31"/>
        <v>40.339000000000006</v>
      </c>
      <c r="E284" s="8">
        <f t="shared" si="30"/>
        <v>7.0000000000000062E-2</v>
      </c>
      <c r="F284" s="9">
        <f t="shared" si="29"/>
        <v>0.16135600000000003</v>
      </c>
      <c r="G284" s="10">
        <f t="shared" si="28"/>
        <v>20</v>
      </c>
      <c r="H284" s="5"/>
    </row>
    <row r="285" spans="1:8">
      <c r="A285" s="7" t="s">
        <v>453</v>
      </c>
      <c r="B285" s="7" t="s">
        <v>454</v>
      </c>
      <c r="C285" s="18">
        <v>154</v>
      </c>
      <c r="D285" s="15">
        <f t="shared" si="31"/>
        <v>164.78</v>
      </c>
      <c r="E285" s="8">
        <f t="shared" si="30"/>
        <v>7.0000000000000062E-2</v>
      </c>
      <c r="F285" s="9">
        <f t="shared" si="29"/>
        <v>0.65912000000000004</v>
      </c>
      <c r="G285" s="10">
        <f t="shared" si="28"/>
        <v>70</v>
      </c>
      <c r="H285" s="5"/>
    </row>
    <row r="286" spans="1:8">
      <c r="A286" s="7" t="s">
        <v>455</v>
      </c>
      <c r="B286" s="7" t="s">
        <v>456</v>
      </c>
      <c r="C286" s="18">
        <v>81.819999999999993</v>
      </c>
      <c r="D286" s="15">
        <f t="shared" si="31"/>
        <v>87.547399999999996</v>
      </c>
      <c r="E286" s="8">
        <f t="shared" si="30"/>
        <v>7.0000000000000062E-2</v>
      </c>
      <c r="F286" s="9">
        <f t="shared" si="29"/>
        <v>0.35018959999999999</v>
      </c>
      <c r="G286" s="10">
        <f t="shared" si="28"/>
        <v>40</v>
      </c>
      <c r="H286" s="5"/>
    </row>
    <row r="287" spans="1:8">
      <c r="A287" s="7" t="s">
        <v>457</v>
      </c>
      <c r="B287" s="7" t="s">
        <v>458</v>
      </c>
      <c r="C287" s="18">
        <v>65.569999999999993</v>
      </c>
      <c r="D287" s="15">
        <f t="shared" si="31"/>
        <v>70.159899999999993</v>
      </c>
      <c r="E287" s="8">
        <f t="shared" si="30"/>
        <v>7.0000000000000062E-2</v>
      </c>
      <c r="F287" s="9">
        <f t="shared" si="29"/>
        <v>0.28063959999999999</v>
      </c>
      <c r="G287" s="10">
        <f t="shared" si="28"/>
        <v>30</v>
      </c>
      <c r="H287" s="5"/>
    </row>
    <row r="288" spans="1:8">
      <c r="A288" s="7" t="s">
        <v>459</v>
      </c>
      <c r="B288" s="7" t="s">
        <v>460</v>
      </c>
      <c r="C288" s="18">
        <v>259</v>
      </c>
      <c r="D288" s="15">
        <f t="shared" si="31"/>
        <v>277.13</v>
      </c>
      <c r="E288" s="8">
        <f t="shared" si="30"/>
        <v>7.0000000000000062E-2</v>
      </c>
      <c r="F288" s="9">
        <f t="shared" si="29"/>
        <v>1.1085199999999999</v>
      </c>
      <c r="G288" s="10">
        <f t="shared" si="28"/>
        <v>120</v>
      </c>
      <c r="H288" s="5"/>
    </row>
    <row r="289" spans="1:8">
      <c r="A289" s="7" t="s">
        <v>461</v>
      </c>
      <c r="B289" s="7" t="s">
        <v>462</v>
      </c>
      <c r="C289" s="18">
        <v>106.55</v>
      </c>
      <c r="D289" s="15">
        <f t="shared" si="31"/>
        <v>114.0085</v>
      </c>
      <c r="E289" s="8">
        <f t="shared" si="30"/>
        <v>7.0000000000000062E-2</v>
      </c>
      <c r="F289" s="9">
        <f t="shared" si="29"/>
        <v>0.45603399999999999</v>
      </c>
      <c r="G289" s="10">
        <f t="shared" si="28"/>
        <v>50</v>
      </c>
      <c r="H289" s="5"/>
    </row>
    <row r="290" spans="1:8">
      <c r="A290" s="7" t="s">
        <v>463</v>
      </c>
      <c r="B290" s="7" t="s">
        <v>464</v>
      </c>
      <c r="C290" s="18">
        <v>266</v>
      </c>
      <c r="D290" s="15">
        <f t="shared" si="31"/>
        <v>284.62</v>
      </c>
      <c r="E290" s="8">
        <f t="shared" si="30"/>
        <v>7.0000000000000062E-2</v>
      </c>
      <c r="F290" s="9">
        <f t="shared" si="29"/>
        <v>1.1384799999999999</v>
      </c>
      <c r="G290" s="10">
        <f t="shared" si="28"/>
        <v>120</v>
      </c>
      <c r="H290" s="5"/>
    </row>
    <row r="291" spans="1:8">
      <c r="A291" s="7" t="s">
        <v>465</v>
      </c>
      <c r="B291" s="7" t="s">
        <v>466</v>
      </c>
      <c r="C291" s="18">
        <v>280</v>
      </c>
      <c r="D291" s="15">
        <f t="shared" si="31"/>
        <v>299.60000000000002</v>
      </c>
      <c r="E291" s="8">
        <f t="shared" si="30"/>
        <v>7.0000000000000062E-2</v>
      </c>
      <c r="F291" s="9">
        <f t="shared" si="29"/>
        <v>1.1984000000000001</v>
      </c>
      <c r="G291" s="10">
        <f t="shared" si="28"/>
        <v>120</v>
      </c>
      <c r="H291" s="5"/>
    </row>
    <row r="292" spans="1:8">
      <c r="A292" s="7" t="s">
        <v>467</v>
      </c>
      <c r="B292" s="7" t="s">
        <v>468</v>
      </c>
      <c r="C292" s="18">
        <v>122.94</v>
      </c>
      <c r="D292" s="15">
        <f t="shared" si="31"/>
        <v>131.54580000000001</v>
      </c>
      <c r="E292" s="8">
        <f t="shared" si="30"/>
        <v>7.0000000000000062E-2</v>
      </c>
      <c r="F292" s="9">
        <f t="shared" si="29"/>
        <v>0.52618320000000007</v>
      </c>
      <c r="G292" s="10">
        <f t="shared" si="28"/>
        <v>60</v>
      </c>
      <c r="H292" s="5"/>
    </row>
    <row r="293" spans="1:8">
      <c r="A293" s="7" t="s">
        <v>469</v>
      </c>
      <c r="B293" s="7" t="s">
        <v>470</v>
      </c>
      <c r="C293" s="18">
        <v>98.35</v>
      </c>
      <c r="D293" s="15">
        <f t="shared" si="31"/>
        <v>105.2345</v>
      </c>
      <c r="E293" s="8">
        <f t="shared" si="30"/>
        <v>7.0000000000000062E-2</v>
      </c>
      <c r="F293" s="9">
        <f t="shared" si="29"/>
        <v>0.42093799999999998</v>
      </c>
      <c r="G293" s="10">
        <f t="shared" si="28"/>
        <v>50</v>
      </c>
      <c r="H293" s="5"/>
    </row>
    <row r="294" spans="1:8">
      <c r="A294" s="7" t="s">
        <v>471</v>
      </c>
      <c r="B294" s="7" t="s">
        <v>472</v>
      </c>
      <c r="C294" s="18">
        <v>24.58</v>
      </c>
      <c r="D294" s="15">
        <f t="shared" si="31"/>
        <v>26.300599999999999</v>
      </c>
      <c r="E294" s="8">
        <f t="shared" si="30"/>
        <v>7.0000000000000062E-2</v>
      </c>
      <c r="F294" s="9">
        <f t="shared" si="29"/>
        <v>0.1052024</v>
      </c>
      <c r="G294" s="10">
        <f t="shared" si="28"/>
        <v>20</v>
      </c>
      <c r="H294" s="5"/>
    </row>
    <row r="295" spans="1:8">
      <c r="A295" s="7" t="s">
        <v>473</v>
      </c>
      <c r="B295" s="7" t="s">
        <v>474</v>
      </c>
      <c r="C295" s="18">
        <v>107</v>
      </c>
      <c r="D295" s="15">
        <f t="shared" si="31"/>
        <v>114.49000000000001</v>
      </c>
      <c r="E295" s="8">
        <f t="shared" si="30"/>
        <v>7.0000000000000062E-2</v>
      </c>
      <c r="F295" s="9">
        <f t="shared" si="29"/>
        <v>0.45796000000000003</v>
      </c>
      <c r="G295" s="10">
        <f t="shared" si="28"/>
        <v>50</v>
      </c>
      <c r="H295" s="5"/>
    </row>
    <row r="296" spans="1:8">
      <c r="A296" s="7" t="s">
        <v>475</v>
      </c>
      <c r="B296" s="7" t="s">
        <v>476</v>
      </c>
      <c r="C296" s="18">
        <v>127</v>
      </c>
      <c r="D296" s="15">
        <f t="shared" si="31"/>
        <v>135.89000000000001</v>
      </c>
      <c r="E296" s="8">
        <f t="shared" si="30"/>
        <v>7.0000000000000062E-2</v>
      </c>
      <c r="F296" s="9">
        <f t="shared" si="29"/>
        <v>0.54356000000000004</v>
      </c>
      <c r="G296" s="10">
        <f t="shared" si="28"/>
        <v>60</v>
      </c>
      <c r="H296" s="5"/>
    </row>
    <row r="297" spans="1:8">
      <c r="A297" s="7" t="s">
        <v>477</v>
      </c>
      <c r="B297" s="7" t="s">
        <v>478</v>
      </c>
      <c r="C297" s="18">
        <v>37.700000000000003</v>
      </c>
      <c r="D297" s="15">
        <f t="shared" si="31"/>
        <v>40.339000000000006</v>
      </c>
      <c r="E297" s="8">
        <f t="shared" si="30"/>
        <v>7.0000000000000062E-2</v>
      </c>
      <c r="F297" s="9">
        <f t="shared" si="29"/>
        <v>0.16135600000000003</v>
      </c>
      <c r="G297" s="10">
        <f t="shared" si="28"/>
        <v>20</v>
      </c>
      <c r="H297" s="5"/>
    </row>
    <row r="298" spans="1:8">
      <c r="A298" s="7" t="s">
        <v>479</v>
      </c>
      <c r="B298" s="7" t="s">
        <v>480</v>
      </c>
      <c r="C298" s="18">
        <v>32.78</v>
      </c>
      <c r="D298" s="15">
        <f t="shared" si="31"/>
        <v>35.074600000000004</v>
      </c>
      <c r="E298" s="8">
        <f t="shared" si="30"/>
        <v>7.0000000000000062E-2</v>
      </c>
      <c r="F298" s="9">
        <f t="shared" si="29"/>
        <v>0.14029840000000002</v>
      </c>
      <c r="G298" s="10">
        <f t="shared" si="28"/>
        <v>20</v>
      </c>
      <c r="H298" s="5"/>
    </row>
    <row r="299" spans="1:8">
      <c r="A299" s="7" t="s">
        <v>481</v>
      </c>
      <c r="B299" s="7" t="s">
        <v>482</v>
      </c>
      <c r="C299" s="18">
        <v>115</v>
      </c>
      <c r="D299" s="15">
        <f t="shared" si="31"/>
        <v>123.05000000000001</v>
      </c>
      <c r="E299" s="8">
        <f t="shared" si="30"/>
        <v>7.0000000000000062E-2</v>
      </c>
      <c r="F299" s="9">
        <f t="shared" si="29"/>
        <v>0.49220000000000008</v>
      </c>
      <c r="G299" s="10">
        <f t="shared" si="28"/>
        <v>50</v>
      </c>
      <c r="H299" s="5"/>
    </row>
    <row r="300" spans="1:8">
      <c r="A300" s="7" t="s">
        <v>483</v>
      </c>
      <c r="B300" s="7" t="s">
        <v>484</v>
      </c>
      <c r="C300" s="18">
        <v>65.569999999999993</v>
      </c>
      <c r="D300" s="15">
        <f t="shared" si="31"/>
        <v>70.159899999999993</v>
      </c>
      <c r="E300" s="8">
        <f t="shared" si="30"/>
        <v>7.0000000000000062E-2</v>
      </c>
      <c r="F300" s="9">
        <f t="shared" si="29"/>
        <v>0.28063959999999999</v>
      </c>
      <c r="G300" s="10">
        <f t="shared" si="28"/>
        <v>30</v>
      </c>
      <c r="H300" s="5"/>
    </row>
    <row r="301" spans="1:8">
      <c r="A301" s="7" t="s">
        <v>485</v>
      </c>
      <c r="B301" s="7" t="s">
        <v>486</v>
      </c>
      <c r="C301" s="18">
        <v>170</v>
      </c>
      <c r="D301" s="15">
        <f t="shared" si="31"/>
        <v>181.9</v>
      </c>
      <c r="E301" s="8">
        <f t="shared" si="30"/>
        <v>7.0000000000000062E-2</v>
      </c>
      <c r="F301" s="9">
        <f t="shared" si="29"/>
        <v>0.72760000000000002</v>
      </c>
      <c r="G301" s="10">
        <f t="shared" si="28"/>
        <v>80</v>
      </c>
      <c r="H301" s="5"/>
    </row>
    <row r="302" spans="1:8">
      <c r="A302" s="7" t="s">
        <v>487</v>
      </c>
      <c r="B302" s="7" t="s">
        <v>488</v>
      </c>
      <c r="C302" s="18">
        <v>165</v>
      </c>
      <c r="D302" s="15">
        <f t="shared" si="31"/>
        <v>176.55</v>
      </c>
      <c r="E302" s="8">
        <f t="shared" si="30"/>
        <v>7.0000000000000062E-2</v>
      </c>
      <c r="F302" s="9">
        <f t="shared" si="29"/>
        <v>0.70620000000000005</v>
      </c>
      <c r="G302" s="10">
        <f t="shared" si="28"/>
        <v>80</v>
      </c>
      <c r="H302" s="5"/>
    </row>
    <row r="303" spans="1:8">
      <c r="A303" s="7" t="s">
        <v>489</v>
      </c>
      <c r="B303" s="7" t="s">
        <v>490</v>
      </c>
      <c r="C303" s="18">
        <v>204</v>
      </c>
      <c r="D303" s="15">
        <f t="shared" si="31"/>
        <v>218.28</v>
      </c>
      <c r="E303" s="8">
        <f t="shared" si="30"/>
        <v>7.0000000000000062E-2</v>
      </c>
      <c r="F303" s="9">
        <f t="shared" si="29"/>
        <v>0.87312000000000001</v>
      </c>
      <c r="G303" s="10">
        <f t="shared" si="28"/>
        <v>90</v>
      </c>
      <c r="H303" s="5"/>
    </row>
    <row r="304" spans="1:8">
      <c r="A304" s="7" t="s">
        <v>491</v>
      </c>
      <c r="B304" s="7" t="s">
        <v>492</v>
      </c>
      <c r="C304" s="18">
        <v>57.37</v>
      </c>
      <c r="D304" s="15">
        <f t="shared" si="31"/>
        <v>61.385899999999999</v>
      </c>
      <c r="E304" s="8">
        <f t="shared" si="30"/>
        <v>7.0000000000000062E-2</v>
      </c>
      <c r="F304" s="9">
        <f t="shared" si="29"/>
        <v>0.2455436</v>
      </c>
      <c r="G304" s="10">
        <f t="shared" si="28"/>
        <v>30</v>
      </c>
      <c r="H304" s="5"/>
    </row>
    <row r="305" spans="1:8">
      <c r="A305" s="7" t="s">
        <v>493</v>
      </c>
      <c r="B305" s="7" t="s">
        <v>494</v>
      </c>
      <c r="C305" s="18">
        <v>183</v>
      </c>
      <c r="D305" s="15">
        <v>171</v>
      </c>
      <c r="E305" s="8">
        <f t="shared" si="30"/>
        <v>-6.557377049180324E-2</v>
      </c>
      <c r="F305" s="9">
        <f t="shared" si="29"/>
        <v>0.68400000000000005</v>
      </c>
      <c r="G305" s="10">
        <f t="shared" si="28"/>
        <v>70</v>
      </c>
      <c r="H305" s="5"/>
    </row>
    <row r="306" spans="1:8">
      <c r="A306" s="12" t="s">
        <v>495</v>
      </c>
      <c r="B306" s="12" t="s">
        <v>496</v>
      </c>
      <c r="C306" s="18">
        <v>90.16</v>
      </c>
      <c r="D306" s="15">
        <f t="shared" si="31"/>
        <v>96.471199999999996</v>
      </c>
      <c r="E306" s="8">
        <f t="shared" si="30"/>
        <v>7.0000000000000062E-2</v>
      </c>
      <c r="F306" s="9">
        <f t="shared" si="29"/>
        <v>0.38588479999999997</v>
      </c>
      <c r="G306" s="10">
        <f t="shared" si="28"/>
        <v>40</v>
      </c>
      <c r="H306" s="5"/>
    </row>
    <row r="307" spans="1:8">
      <c r="A307" s="7" t="s">
        <v>497</v>
      </c>
      <c r="B307" s="7" t="s">
        <v>498</v>
      </c>
      <c r="C307" s="18">
        <v>490</v>
      </c>
      <c r="D307" s="15">
        <v>387</v>
      </c>
      <c r="E307" s="8">
        <f t="shared" si="30"/>
        <v>-0.21020408163265303</v>
      </c>
      <c r="F307" s="9">
        <f t="shared" si="29"/>
        <v>1.548</v>
      </c>
      <c r="G307" s="10">
        <f t="shared" si="28"/>
        <v>160</v>
      </c>
      <c r="H307" s="5"/>
    </row>
    <row r="308" spans="1:8">
      <c r="A308" s="7" t="s">
        <v>499</v>
      </c>
      <c r="B308" s="7" t="s">
        <v>500</v>
      </c>
      <c r="C308" s="18">
        <v>501</v>
      </c>
      <c r="D308" s="15">
        <v>397</v>
      </c>
      <c r="E308" s="8">
        <f t="shared" si="30"/>
        <v>-0.2075848303393214</v>
      </c>
      <c r="F308" s="9">
        <f t="shared" si="29"/>
        <v>1.5880000000000001</v>
      </c>
      <c r="G308" s="10">
        <f t="shared" si="28"/>
        <v>160</v>
      </c>
      <c r="H308" s="5"/>
    </row>
    <row r="309" spans="1:8">
      <c r="A309" s="7" t="s">
        <v>501</v>
      </c>
      <c r="B309" s="7" t="s">
        <v>502</v>
      </c>
      <c r="C309" s="18">
        <v>380</v>
      </c>
      <c r="D309" s="15">
        <v>371</v>
      </c>
      <c r="E309" s="8">
        <f t="shared" si="30"/>
        <v>-2.3684210526315752E-2</v>
      </c>
      <c r="F309" s="9">
        <f t="shared" si="29"/>
        <v>1.484</v>
      </c>
      <c r="G309" s="10">
        <f t="shared" si="28"/>
        <v>150</v>
      </c>
      <c r="H309" s="5"/>
    </row>
    <row r="310" spans="1:8">
      <c r="A310" s="7" t="s">
        <v>503</v>
      </c>
      <c r="B310" s="7" t="s">
        <v>504</v>
      </c>
      <c r="C310" s="18">
        <v>1475</v>
      </c>
      <c r="D310" s="15">
        <v>1498</v>
      </c>
      <c r="E310" s="8">
        <f t="shared" si="30"/>
        <v>1.5593220338983027E-2</v>
      </c>
      <c r="F310" s="9">
        <f t="shared" si="29"/>
        <v>5.992</v>
      </c>
      <c r="G310" s="10">
        <f t="shared" si="28"/>
        <v>600</v>
      </c>
      <c r="H310" s="5"/>
    </row>
    <row r="311" spans="1:8">
      <c r="A311" s="7" t="s">
        <v>505</v>
      </c>
      <c r="B311" s="7" t="s">
        <v>506</v>
      </c>
      <c r="C311" s="18">
        <v>1100</v>
      </c>
      <c r="D311" s="15">
        <v>1205</v>
      </c>
      <c r="E311" s="8">
        <f t="shared" si="30"/>
        <v>9.5454545454545459E-2</v>
      </c>
      <c r="F311" s="9">
        <f t="shared" si="29"/>
        <v>4.82</v>
      </c>
      <c r="G311" s="10">
        <f t="shared" si="28"/>
        <v>490</v>
      </c>
      <c r="H311" s="5"/>
    </row>
    <row r="312" spans="1:8">
      <c r="A312" s="7" t="s">
        <v>507</v>
      </c>
      <c r="B312" s="7" t="s">
        <v>508</v>
      </c>
      <c r="C312" s="18">
        <v>401</v>
      </c>
      <c r="D312" s="15">
        <v>395</v>
      </c>
      <c r="E312" s="8">
        <f t="shared" si="30"/>
        <v>-1.4962593516209433E-2</v>
      </c>
      <c r="F312" s="9">
        <f t="shared" si="29"/>
        <v>1.58</v>
      </c>
      <c r="G312" s="10">
        <f t="shared" si="28"/>
        <v>160</v>
      </c>
      <c r="H312" s="5"/>
    </row>
    <row r="313" spans="1:8">
      <c r="A313" s="7" t="s">
        <v>509</v>
      </c>
      <c r="B313" s="7" t="s">
        <v>510</v>
      </c>
      <c r="C313" s="18">
        <v>49.17</v>
      </c>
      <c r="D313" s="15">
        <f t="shared" ref="D313:D318" si="32">C313*1.07</f>
        <v>52.611900000000006</v>
      </c>
      <c r="E313" s="8">
        <f t="shared" si="30"/>
        <v>7.0000000000000062E-2</v>
      </c>
      <c r="F313" s="9">
        <f t="shared" si="29"/>
        <v>0.21044760000000004</v>
      </c>
      <c r="G313" s="10">
        <f t="shared" si="28"/>
        <v>30</v>
      </c>
      <c r="H313" s="5"/>
    </row>
    <row r="314" spans="1:8">
      <c r="A314" s="11" t="s">
        <v>511</v>
      </c>
      <c r="B314" s="11" t="s">
        <v>512</v>
      </c>
      <c r="C314" s="19">
        <v>81.96</v>
      </c>
      <c r="D314" s="15">
        <f t="shared" si="32"/>
        <v>87.697199999999995</v>
      </c>
      <c r="E314" s="8">
        <f t="shared" si="30"/>
        <v>7.0000000000000062E-2</v>
      </c>
      <c r="F314" s="9">
        <f t="shared" si="29"/>
        <v>0.35078880000000001</v>
      </c>
      <c r="G314" s="10">
        <f t="shared" si="28"/>
        <v>40</v>
      </c>
      <c r="H314" s="5"/>
    </row>
    <row r="315" spans="1:8">
      <c r="A315" s="7" t="s">
        <v>513</v>
      </c>
      <c r="B315" s="7" t="s">
        <v>514</v>
      </c>
      <c r="C315" s="18">
        <v>90.16</v>
      </c>
      <c r="D315" s="15">
        <f t="shared" si="32"/>
        <v>96.471199999999996</v>
      </c>
      <c r="E315" s="8">
        <f t="shared" si="30"/>
        <v>7.0000000000000062E-2</v>
      </c>
      <c r="F315" s="9">
        <f t="shared" si="29"/>
        <v>0.38588479999999997</v>
      </c>
      <c r="G315" s="10">
        <f t="shared" si="28"/>
        <v>40</v>
      </c>
      <c r="H315" s="5"/>
    </row>
    <row r="316" spans="1:8">
      <c r="A316" s="7" t="s">
        <v>515</v>
      </c>
      <c r="B316" s="7" t="s">
        <v>516</v>
      </c>
      <c r="C316" s="18">
        <v>90.16</v>
      </c>
      <c r="D316" s="15">
        <f t="shared" si="32"/>
        <v>96.471199999999996</v>
      </c>
      <c r="E316" s="8">
        <f t="shared" si="30"/>
        <v>7.0000000000000062E-2</v>
      </c>
      <c r="F316" s="9">
        <f t="shared" si="29"/>
        <v>0.38588479999999997</v>
      </c>
      <c r="G316" s="10">
        <f t="shared" si="28"/>
        <v>40</v>
      </c>
      <c r="H316" s="5"/>
    </row>
    <row r="317" spans="1:8">
      <c r="A317" s="7" t="s">
        <v>517</v>
      </c>
      <c r="B317" s="7" t="s">
        <v>518</v>
      </c>
      <c r="C317" s="18">
        <v>73.73</v>
      </c>
      <c r="D317" s="15">
        <f t="shared" si="32"/>
        <v>78.891100000000009</v>
      </c>
      <c r="E317" s="8">
        <f t="shared" si="30"/>
        <v>7.0000000000000062E-2</v>
      </c>
      <c r="F317" s="9">
        <f t="shared" si="29"/>
        <v>0.31556440000000002</v>
      </c>
      <c r="G317" s="10">
        <f t="shared" si="28"/>
        <v>40</v>
      </c>
      <c r="H317" s="5"/>
    </row>
    <row r="318" spans="1:8">
      <c r="A318" s="12" t="s">
        <v>519</v>
      </c>
      <c r="B318" s="12" t="s">
        <v>520</v>
      </c>
      <c r="C318" s="18">
        <v>910</v>
      </c>
      <c r="D318" s="15">
        <f t="shared" si="32"/>
        <v>973.7</v>
      </c>
      <c r="E318" s="8">
        <f t="shared" si="30"/>
        <v>7.0000000000000062E-2</v>
      </c>
      <c r="F318" s="9">
        <f t="shared" si="29"/>
        <v>3.8948000000000005</v>
      </c>
      <c r="G318" s="10">
        <f t="shared" si="28"/>
        <v>390</v>
      </c>
      <c r="H318" s="5"/>
    </row>
    <row r="319" spans="1:8">
      <c r="A319" s="7" t="s">
        <v>521</v>
      </c>
      <c r="B319" s="7" t="s">
        <v>522</v>
      </c>
      <c r="C319" s="18">
        <v>676</v>
      </c>
      <c r="D319" s="15">
        <v>662</v>
      </c>
      <c r="E319" s="8">
        <f t="shared" si="30"/>
        <v>-2.0710059171597628E-2</v>
      </c>
      <c r="F319" s="9">
        <f t="shared" si="29"/>
        <v>2.6480000000000001</v>
      </c>
      <c r="G319" s="10">
        <f t="shared" si="28"/>
        <v>270</v>
      </c>
      <c r="H319" s="5"/>
    </row>
    <row r="320" spans="1:8">
      <c r="A320" s="7" t="s">
        <v>523</v>
      </c>
      <c r="B320" s="7" t="s">
        <v>524</v>
      </c>
      <c r="C320" s="18">
        <v>310</v>
      </c>
      <c r="D320" s="15">
        <f>C320*0.94</f>
        <v>291.39999999999998</v>
      </c>
      <c r="E320" s="8">
        <f t="shared" si="30"/>
        <v>-6.0000000000000053E-2</v>
      </c>
      <c r="F320" s="9">
        <f t="shared" si="29"/>
        <v>1.1656</v>
      </c>
      <c r="G320" s="10">
        <f t="shared" si="28"/>
        <v>120</v>
      </c>
      <c r="H320" s="5"/>
    </row>
    <row r="321" spans="1:8">
      <c r="A321" s="11" t="s">
        <v>525</v>
      </c>
      <c r="B321" s="11" t="s">
        <v>526</v>
      </c>
      <c r="C321" s="19">
        <v>390</v>
      </c>
      <c r="D321" s="15">
        <f t="shared" ref="D321:D350" si="33">C321*0.94</f>
        <v>366.59999999999997</v>
      </c>
      <c r="E321" s="8">
        <f t="shared" si="30"/>
        <v>-6.0000000000000053E-2</v>
      </c>
      <c r="F321" s="9">
        <f t="shared" si="29"/>
        <v>1.4663999999999999</v>
      </c>
      <c r="G321" s="10">
        <f t="shared" si="28"/>
        <v>150</v>
      </c>
      <c r="H321" s="5"/>
    </row>
    <row r="322" spans="1:8">
      <c r="A322" s="7" t="s">
        <v>527</v>
      </c>
      <c r="B322" s="7" t="s">
        <v>528</v>
      </c>
      <c r="C322" s="18">
        <v>283</v>
      </c>
      <c r="D322" s="15">
        <f t="shared" si="33"/>
        <v>266.02</v>
      </c>
      <c r="E322" s="8">
        <f t="shared" si="30"/>
        <v>-6.0000000000000053E-2</v>
      </c>
      <c r="F322" s="9">
        <f t="shared" si="29"/>
        <v>1.0640799999999999</v>
      </c>
      <c r="G322" s="10">
        <f t="shared" ref="G322:G385" si="34">CEILING(F322*100,10)</f>
        <v>110</v>
      </c>
      <c r="H322" s="5"/>
    </row>
    <row r="323" spans="1:8">
      <c r="A323" s="7" t="s">
        <v>529</v>
      </c>
      <c r="B323" s="7" t="s">
        <v>530</v>
      </c>
      <c r="C323" s="18">
        <v>441</v>
      </c>
      <c r="D323" s="15">
        <f t="shared" si="33"/>
        <v>414.53999999999996</v>
      </c>
      <c r="E323" s="8">
        <f t="shared" si="30"/>
        <v>-6.0000000000000053E-2</v>
      </c>
      <c r="F323" s="9">
        <f t="shared" ref="F323:F386" si="35">D323*0.4%</f>
        <v>1.6581599999999999</v>
      </c>
      <c r="G323" s="10">
        <f t="shared" si="34"/>
        <v>170</v>
      </c>
      <c r="H323" s="5"/>
    </row>
    <row r="324" spans="1:8">
      <c r="A324" s="7" t="s">
        <v>531</v>
      </c>
      <c r="B324" s="7" t="s">
        <v>532</v>
      </c>
      <c r="C324" s="18">
        <v>286</v>
      </c>
      <c r="D324" s="15">
        <f t="shared" si="33"/>
        <v>268.83999999999997</v>
      </c>
      <c r="E324" s="8">
        <f t="shared" si="30"/>
        <v>-6.0000000000000053E-2</v>
      </c>
      <c r="F324" s="9">
        <f t="shared" si="35"/>
        <v>1.0753599999999999</v>
      </c>
      <c r="G324" s="10">
        <f t="shared" si="34"/>
        <v>110</v>
      </c>
      <c r="H324" s="5"/>
    </row>
    <row r="325" spans="1:8">
      <c r="A325" s="7" t="s">
        <v>533</v>
      </c>
      <c r="B325" s="7" t="s">
        <v>534</v>
      </c>
      <c r="C325" s="18">
        <v>313</v>
      </c>
      <c r="D325" s="15">
        <f t="shared" si="33"/>
        <v>294.21999999999997</v>
      </c>
      <c r="E325" s="8">
        <f t="shared" si="30"/>
        <v>-6.0000000000000053E-2</v>
      </c>
      <c r="F325" s="9">
        <f t="shared" si="35"/>
        <v>1.1768799999999999</v>
      </c>
      <c r="G325" s="10">
        <f t="shared" si="34"/>
        <v>120</v>
      </c>
      <c r="H325" s="5"/>
    </row>
    <row r="326" spans="1:8">
      <c r="A326" s="7" t="s">
        <v>535</v>
      </c>
      <c r="B326" s="7" t="s">
        <v>536</v>
      </c>
      <c r="C326" s="18">
        <v>319</v>
      </c>
      <c r="D326" s="15">
        <f t="shared" si="33"/>
        <v>299.85999999999996</v>
      </c>
      <c r="E326" s="8">
        <f t="shared" si="30"/>
        <v>-6.0000000000000164E-2</v>
      </c>
      <c r="F326" s="9">
        <f t="shared" si="35"/>
        <v>1.1994399999999998</v>
      </c>
      <c r="G326" s="10">
        <f t="shared" si="34"/>
        <v>120</v>
      </c>
      <c r="H326" s="5"/>
    </row>
    <row r="327" spans="1:8">
      <c r="A327" s="7" t="s">
        <v>537</v>
      </c>
      <c r="B327" s="7" t="s">
        <v>538</v>
      </c>
      <c r="C327" s="18">
        <v>742</v>
      </c>
      <c r="D327" s="15">
        <f t="shared" si="33"/>
        <v>697.4799999999999</v>
      </c>
      <c r="E327" s="8">
        <f t="shared" si="30"/>
        <v>-6.0000000000000164E-2</v>
      </c>
      <c r="F327" s="9">
        <f t="shared" si="35"/>
        <v>2.7899199999999995</v>
      </c>
      <c r="G327" s="10">
        <f t="shared" si="34"/>
        <v>280</v>
      </c>
      <c r="H327" s="5"/>
    </row>
    <row r="328" spans="1:8">
      <c r="A328" s="11" t="s">
        <v>539</v>
      </c>
      <c r="B328" s="11" t="s">
        <v>540</v>
      </c>
      <c r="C328" s="19">
        <v>110</v>
      </c>
      <c r="D328" s="15">
        <f t="shared" si="33"/>
        <v>103.39999999999999</v>
      </c>
      <c r="E328" s="8">
        <f t="shared" ref="E328:E340" si="36">D328/C328-1</f>
        <v>-6.0000000000000053E-2</v>
      </c>
      <c r="F328" s="9">
        <f t="shared" si="35"/>
        <v>0.41359999999999997</v>
      </c>
      <c r="G328" s="10">
        <f t="shared" si="34"/>
        <v>50</v>
      </c>
      <c r="H328" s="5"/>
    </row>
    <row r="329" spans="1:8">
      <c r="A329" s="7" t="s">
        <v>541</v>
      </c>
      <c r="B329" s="7" t="s">
        <v>542</v>
      </c>
      <c r="C329" s="18">
        <v>176</v>
      </c>
      <c r="D329" s="15">
        <f t="shared" si="33"/>
        <v>165.44</v>
      </c>
      <c r="E329" s="8">
        <f t="shared" si="36"/>
        <v>-6.0000000000000053E-2</v>
      </c>
      <c r="F329" s="9">
        <f t="shared" si="35"/>
        <v>0.66176000000000001</v>
      </c>
      <c r="G329" s="10">
        <f t="shared" si="34"/>
        <v>70</v>
      </c>
      <c r="H329" s="5"/>
    </row>
    <row r="330" spans="1:8">
      <c r="A330" s="7" t="s">
        <v>543</v>
      </c>
      <c r="B330" s="7" t="s">
        <v>544</v>
      </c>
      <c r="C330" s="18">
        <v>172</v>
      </c>
      <c r="D330" s="15">
        <v>162</v>
      </c>
      <c r="E330" s="8">
        <f t="shared" si="36"/>
        <v>-5.8139534883720922E-2</v>
      </c>
      <c r="F330" s="9">
        <f t="shared" si="35"/>
        <v>0.64800000000000002</v>
      </c>
      <c r="G330" s="10">
        <f t="shared" si="34"/>
        <v>70</v>
      </c>
      <c r="H330" s="5"/>
    </row>
    <row r="331" spans="1:8">
      <c r="A331" s="7" t="s">
        <v>545</v>
      </c>
      <c r="B331" s="7" t="s">
        <v>546</v>
      </c>
      <c r="C331" s="18">
        <v>188</v>
      </c>
      <c r="D331" s="15">
        <f t="shared" si="33"/>
        <v>176.72</v>
      </c>
      <c r="E331" s="8">
        <f t="shared" si="36"/>
        <v>-6.0000000000000053E-2</v>
      </c>
      <c r="F331" s="9">
        <f t="shared" si="35"/>
        <v>0.70688000000000006</v>
      </c>
      <c r="G331" s="10">
        <f t="shared" si="34"/>
        <v>80</v>
      </c>
      <c r="H331" s="5"/>
    </row>
    <row r="332" spans="1:8">
      <c r="A332" s="7" t="s">
        <v>547</v>
      </c>
      <c r="B332" s="7" t="s">
        <v>548</v>
      </c>
      <c r="C332" s="18">
        <v>184</v>
      </c>
      <c r="D332" s="15">
        <f t="shared" si="33"/>
        <v>172.95999999999998</v>
      </c>
      <c r="E332" s="8">
        <f t="shared" si="36"/>
        <v>-6.0000000000000164E-2</v>
      </c>
      <c r="F332" s="9">
        <f t="shared" si="35"/>
        <v>0.6918399999999999</v>
      </c>
      <c r="G332" s="10">
        <f t="shared" si="34"/>
        <v>70</v>
      </c>
      <c r="H332" s="5"/>
    </row>
    <row r="333" spans="1:8">
      <c r="A333" s="7" t="s">
        <v>549</v>
      </c>
      <c r="B333" s="7" t="s">
        <v>550</v>
      </c>
      <c r="C333" s="18">
        <v>232</v>
      </c>
      <c r="D333" s="15">
        <f t="shared" si="33"/>
        <v>218.07999999999998</v>
      </c>
      <c r="E333" s="8">
        <f t="shared" si="36"/>
        <v>-6.0000000000000053E-2</v>
      </c>
      <c r="F333" s="9">
        <f t="shared" si="35"/>
        <v>0.87231999999999998</v>
      </c>
      <c r="G333" s="10">
        <f t="shared" si="34"/>
        <v>90</v>
      </c>
      <c r="H333" s="5"/>
    </row>
    <row r="334" spans="1:8">
      <c r="A334" s="7" t="s">
        <v>551</v>
      </c>
      <c r="B334" s="7" t="s">
        <v>552</v>
      </c>
      <c r="C334" s="18">
        <v>212</v>
      </c>
      <c r="D334" s="15">
        <f t="shared" si="33"/>
        <v>199.28</v>
      </c>
      <c r="E334" s="8">
        <f t="shared" si="36"/>
        <v>-5.9999999999999942E-2</v>
      </c>
      <c r="F334" s="9">
        <f t="shared" si="35"/>
        <v>0.79712000000000005</v>
      </c>
      <c r="G334" s="10">
        <f t="shared" si="34"/>
        <v>80</v>
      </c>
      <c r="H334" s="5"/>
    </row>
    <row r="335" spans="1:8">
      <c r="A335" s="7" t="s">
        <v>553</v>
      </c>
      <c r="B335" s="7" t="s">
        <v>554</v>
      </c>
      <c r="C335" s="18">
        <v>214</v>
      </c>
      <c r="D335" s="15">
        <f t="shared" si="33"/>
        <v>201.16</v>
      </c>
      <c r="E335" s="8">
        <f t="shared" si="36"/>
        <v>-6.0000000000000053E-2</v>
      </c>
      <c r="F335" s="9">
        <f t="shared" si="35"/>
        <v>0.80464000000000002</v>
      </c>
      <c r="G335" s="10">
        <f t="shared" si="34"/>
        <v>90</v>
      </c>
      <c r="H335" s="5"/>
    </row>
    <row r="336" spans="1:8">
      <c r="A336" s="7" t="s">
        <v>555</v>
      </c>
      <c r="B336" s="7" t="s">
        <v>556</v>
      </c>
      <c r="C336" s="18">
        <v>213</v>
      </c>
      <c r="D336" s="15">
        <f t="shared" si="33"/>
        <v>200.22</v>
      </c>
      <c r="E336" s="8">
        <f t="shared" si="36"/>
        <v>-6.0000000000000053E-2</v>
      </c>
      <c r="F336" s="9">
        <f t="shared" si="35"/>
        <v>0.80088000000000004</v>
      </c>
      <c r="G336" s="10">
        <f t="shared" si="34"/>
        <v>90</v>
      </c>
      <c r="H336" s="5"/>
    </row>
    <row r="337" spans="1:8">
      <c r="A337" s="7" t="s">
        <v>557</v>
      </c>
      <c r="B337" s="7" t="s">
        <v>558</v>
      </c>
      <c r="C337" s="18">
        <v>253</v>
      </c>
      <c r="D337" s="15">
        <f t="shared" si="33"/>
        <v>237.82</v>
      </c>
      <c r="E337" s="8">
        <f t="shared" si="36"/>
        <v>-6.0000000000000053E-2</v>
      </c>
      <c r="F337" s="9">
        <f t="shared" si="35"/>
        <v>0.95128000000000001</v>
      </c>
      <c r="G337" s="10">
        <f t="shared" si="34"/>
        <v>100</v>
      </c>
      <c r="H337" s="5"/>
    </row>
    <row r="338" spans="1:8">
      <c r="A338" s="7" t="s">
        <v>559</v>
      </c>
      <c r="B338" s="7" t="s">
        <v>560</v>
      </c>
      <c r="C338" s="18">
        <v>337</v>
      </c>
      <c r="D338" s="15">
        <f t="shared" si="33"/>
        <v>316.77999999999997</v>
      </c>
      <c r="E338" s="8">
        <f t="shared" si="36"/>
        <v>-6.0000000000000053E-2</v>
      </c>
      <c r="F338" s="9">
        <f t="shared" si="35"/>
        <v>1.26712</v>
      </c>
      <c r="G338" s="10">
        <f t="shared" si="34"/>
        <v>130</v>
      </c>
      <c r="H338" s="5"/>
    </row>
    <row r="339" spans="1:8">
      <c r="A339" s="7" t="s">
        <v>561</v>
      </c>
      <c r="B339" s="7" t="s">
        <v>562</v>
      </c>
      <c r="C339" s="18">
        <v>141</v>
      </c>
      <c r="D339" s="15">
        <f t="shared" si="33"/>
        <v>132.54</v>
      </c>
      <c r="E339" s="8">
        <f t="shared" si="36"/>
        <v>-6.0000000000000053E-2</v>
      </c>
      <c r="F339" s="9">
        <f t="shared" si="35"/>
        <v>0.53015999999999996</v>
      </c>
      <c r="G339" s="10">
        <f t="shared" si="34"/>
        <v>60</v>
      </c>
      <c r="H339" s="5"/>
    </row>
    <row r="340" spans="1:8">
      <c r="A340" s="7" t="s">
        <v>563</v>
      </c>
      <c r="B340" s="7" t="s">
        <v>564</v>
      </c>
      <c r="C340" s="18">
        <v>335</v>
      </c>
      <c r="D340" s="15">
        <f t="shared" si="33"/>
        <v>314.89999999999998</v>
      </c>
      <c r="E340" s="8">
        <f t="shared" si="36"/>
        <v>-6.0000000000000053E-2</v>
      </c>
      <c r="F340" s="9">
        <f t="shared" si="35"/>
        <v>1.2595999999999998</v>
      </c>
      <c r="G340" s="10">
        <f t="shared" si="34"/>
        <v>130</v>
      </c>
      <c r="H340" s="5"/>
    </row>
    <row r="341" spans="1:8">
      <c r="A341" s="7" t="s">
        <v>565</v>
      </c>
      <c r="B341" s="7" t="s">
        <v>566</v>
      </c>
      <c r="C341" s="18">
        <v>300</v>
      </c>
      <c r="D341" s="15">
        <v>234</v>
      </c>
      <c r="E341" s="8">
        <f t="shared" ref="E341:E395" si="37">D341/C341-1</f>
        <v>-0.21999999999999997</v>
      </c>
      <c r="F341" s="9">
        <f t="shared" si="35"/>
        <v>0.93600000000000005</v>
      </c>
      <c r="G341" s="10">
        <f t="shared" si="34"/>
        <v>100</v>
      </c>
      <c r="H341" s="5"/>
    </row>
    <row r="342" spans="1:8">
      <c r="A342" s="7" t="s">
        <v>567</v>
      </c>
      <c r="B342" s="7" t="s">
        <v>568</v>
      </c>
      <c r="C342" s="18">
        <v>333</v>
      </c>
      <c r="D342" s="15">
        <f t="shared" si="33"/>
        <v>313.02</v>
      </c>
      <c r="E342" s="8">
        <f t="shared" si="37"/>
        <v>-6.0000000000000053E-2</v>
      </c>
      <c r="F342" s="9">
        <f t="shared" si="35"/>
        <v>1.2520799999999999</v>
      </c>
      <c r="G342" s="10">
        <f t="shared" si="34"/>
        <v>130</v>
      </c>
      <c r="H342" s="5"/>
    </row>
    <row r="343" spans="1:8">
      <c r="A343" s="7" t="s">
        <v>569</v>
      </c>
      <c r="B343" s="7" t="s">
        <v>570</v>
      </c>
      <c r="C343" s="18">
        <v>364</v>
      </c>
      <c r="D343" s="15">
        <f t="shared" si="33"/>
        <v>342.15999999999997</v>
      </c>
      <c r="E343" s="8">
        <f t="shared" si="37"/>
        <v>-6.0000000000000053E-2</v>
      </c>
      <c r="F343" s="9">
        <f t="shared" si="35"/>
        <v>1.3686399999999999</v>
      </c>
      <c r="G343" s="10">
        <f t="shared" si="34"/>
        <v>140</v>
      </c>
      <c r="H343" s="5"/>
    </row>
    <row r="344" spans="1:8">
      <c r="A344" s="7" t="s">
        <v>571</v>
      </c>
      <c r="B344" s="7" t="s">
        <v>572</v>
      </c>
      <c r="C344" s="18">
        <v>312</v>
      </c>
      <c r="D344" s="15">
        <f t="shared" si="33"/>
        <v>293.27999999999997</v>
      </c>
      <c r="E344" s="8">
        <f t="shared" si="37"/>
        <v>-6.0000000000000053E-2</v>
      </c>
      <c r="F344" s="9">
        <f t="shared" si="35"/>
        <v>1.1731199999999999</v>
      </c>
      <c r="G344" s="10">
        <f t="shared" si="34"/>
        <v>120</v>
      </c>
      <c r="H344" s="5"/>
    </row>
    <row r="345" spans="1:8">
      <c r="A345" s="7" t="s">
        <v>573</v>
      </c>
      <c r="B345" s="7" t="s">
        <v>574</v>
      </c>
      <c r="C345" s="18">
        <v>149</v>
      </c>
      <c r="D345" s="15">
        <v>142</v>
      </c>
      <c r="E345" s="8">
        <f t="shared" si="37"/>
        <v>-4.6979865771812124E-2</v>
      </c>
      <c r="F345" s="9">
        <f t="shared" si="35"/>
        <v>0.56800000000000006</v>
      </c>
      <c r="G345" s="10">
        <f t="shared" si="34"/>
        <v>60</v>
      </c>
      <c r="H345" s="5"/>
    </row>
    <row r="346" spans="1:8">
      <c r="A346" s="7" t="s">
        <v>575</v>
      </c>
      <c r="B346" s="7" t="s">
        <v>576</v>
      </c>
      <c r="C346" s="18">
        <v>394</v>
      </c>
      <c r="D346" s="15">
        <f t="shared" si="33"/>
        <v>370.35999999999996</v>
      </c>
      <c r="E346" s="8">
        <f t="shared" si="37"/>
        <v>-6.0000000000000164E-2</v>
      </c>
      <c r="F346" s="9">
        <f t="shared" si="35"/>
        <v>1.4814399999999999</v>
      </c>
      <c r="G346" s="10">
        <f t="shared" si="34"/>
        <v>150</v>
      </c>
      <c r="H346" s="5"/>
    </row>
    <row r="347" spans="1:8">
      <c r="A347" s="7" t="s">
        <v>577</v>
      </c>
      <c r="B347" s="7" t="s">
        <v>578</v>
      </c>
      <c r="C347" s="18">
        <v>317</v>
      </c>
      <c r="D347" s="15">
        <v>243</v>
      </c>
      <c r="E347" s="8">
        <f t="shared" si="37"/>
        <v>-0.2334384858044164</v>
      </c>
      <c r="F347" s="9">
        <f t="shared" si="35"/>
        <v>0.97199999999999998</v>
      </c>
      <c r="G347" s="10">
        <f t="shared" si="34"/>
        <v>100</v>
      </c>
      <c r="H347" s="5"/>
    </row>
    <row r="348" spans="1:8">
      <c r="A348" s="7" t="s">
        <v>579</v>
      </c>
      <c r="B348" s="7" t="s">
        <v>580</v>
      </c>
      <c r="C348" s="18">
        <v>404</v>
      </c>
      <c r="D348" s="15">
        <f t="shared" si="33"/>
        <v>379.76</v>
      </c>
      <c r="E348" s="8">
        <f t="shared" si="37"/>
        <v>-6.0000000000000053E-2</v>
      </c>
      <c r="F348" s="9">
        <f t="shared" si="35"/>
        <v>1.5190399999999999</v>
      </c>
      <c r="G348" s="10">
        <f t="shared" si="34"/>
        <v>160</v>
      </c>
      <c r="H348" s="5"/>
    </row>
    <row r="349" spans="1:8">
      <c r="A349" s="7" t="s">
        <v>581</v>
      </c>
      <c r="B349" s="7" t="s">
        <v>582</v>
      </c>
      <c r="C349" s="18">
        <v>463</v>
      </c>
      <c r="D349" s="15">
        <f t="shared" si="33"/>
        <v>435.21999999999997</v>
      </c>
      <c r="E349" s="8">
        <f t="shared" si="37"/>
        <v>-6.0000000000000053E-2</v>
      </c>
      <c r="F349" s="9">
        <f t="shared" si="35"/>
        <v>1.74088</v>
      </c>
      <c r="G349" s="10">
        <f t="shared" si="34"/>
        <v>180</v>
      </c>
      <c r="H349" s="5"/>
    </row>
    <row r="350" spans="1:8">
      <c r="A350" s="12" t="s">
        <v>583</v>
      </c>
      <c r="B350" s="12" t="s">
        <v>584</v>
      </c>
      <c r="C350" s="18">
        <v>463</v>
      </c>
      <c r="D350" s="15">
        <f t="shared" si="33"/>
        <v>435.21999999999997</v>
      </c>
      <c r="E350" s="8">
        <f t="shared" si="37"/>
        <v>-6.0000000000000053E-2</v>
      </c>
      <c r="F350" s="9">
        <f t="shared" si="35"/>
        <v>1.74088</v>
      </c>
      <c r="G350" s="10">
        <f t="shared" si="34"/>
        <v>180</v>
      </c>
      <c r="H350" s="5"/>
    </row>
    <row r="351" spans="1:8">
      <c r="A351" s="7" t="s">
        <v>585</v>
      </c>
      <c r="B351" s="7" t="s">
        <v>586</v>
      </c>
      <c r="C351" s="18">
        <v>254</v>
      </c>
      <c r="D351" s="15">
        <v>209</v>
      </c>
      <c r="E351" s="8">
        <f t="shared" si="37"/>
        <v>-0.17716535433070868</v>
      </c>
      <c r="F351" s="9">
        <f t="shared" si="35"/>
        <v>0.83599999999999997</v>
      </c>
      <c r="G351" s="10">
        <f t="shared" si="34"/>
        <v>90</v>
      </c>
      <c r="H351" s="5"/>
    </row>
    <row r="352" spans="1:8">
      <c r="A352" s="7" t="s">
        <v>587</v>
      </c>
      <c r="B352" s="7" t="s">
        <v>588</v>
      </c>
      <c r="C352" s="18">
        <v>482</v>
      </c>
      <c r="D352" s="15">
        <v>455</v>
      </c>
      <c r="E352" s="8">
        <f t="shared" si="37"/>
        <v>-5.6016597510373467E-2</v>
      </c>
      <c r="F352" s="9">
        <f t="shared" si="35"/>
        <v>1.82</v>
      </c>
      <c r="G352" s="10">
        <f t="shared" si="34"/>
        <v>190</v>
      </c>
      <c r="H352" s="5"/>
    </row>
    <row r="353" spans="1:8">
      <c r="A353" s="7" t="s">
        <v>589</v>
      </c>
      <c r="B353" s="7" t="s">
        <v>590</v>
      </c>
      <c r="C353" s="18">
        <v>291</v>
      </c>
      <c r="D353" s="15">
        <f t="shared" ref="D353" si="38">C353*0.94</f>
        <v>273.53999999999996</v>
      </c>
      <c r="E353" s="8">
        <f t="shared" si="37"/>
        <v>-6.0000000000000164E-2</v>
      </c>
      <c r="F353" s="9">
        <f t="shared" si="35"/>
        <v>1.0941599999999998</v>
      </c>
      <c r="G353" s="10">
        <f t="shared" si="34"/>
        <v>110</v>
      </c>
      <c r="H353" s="5"/>
    </row>
    <row r="354" spans="1:8">
      <c r="A354" s="7" t="s">
        <v>591</v>
      </c>
      <c r="B354" s="7" t="s">
        <v>592</v>
      </c>
      <c r="C354" s="18">
        <v>268</v>
      </c>
      <c r="D354" s="15">
        <v>236</v>
      </c>
      <c r="E354" s="8">
        <f t="shared" si="37"/>
        <v>-0.11940298507462688</v>
      </c>
      <c r="F354" s="9">
        <f t="shared" si="35"/>
        <v>0.94400000000000006</v>
      </c>
      <c r="G354" s="10">
        <f t="shared" si="34"/>
        <v>100</v>
      </c>
      <c r="H354" s="5"/>
    </row>
    <row r="355" spans="1:8">
      <c r="A355" s="7" t="s">
        <v>593</v>
      </c>
      <c r="B355" s="7" t="s">
        <v>594</v>
      </c>
      <c r="C355" s="18">
        <v>519</v>
      </c>
      <c r="D355" s="15">
        <v>521</v>
      </c>
      <c r="E355" s="8">
        <f t="shared" si="37"/>
        <v>3.8535645472062008E-3</v>
      </c>
      <c r="F355" s="9">
        <f t="shared" si="35"/>
        <v>2.0840000000000001</v>
      </c>
      <c r="G355" s="10">
        <f t="shared" si="34"/>
        <v>210</v>
      </c>
      <c r="H355" s="5"/>
    </row>
    <row r="356" spans="1:8">
      <c r="A356" s="7" t="s">
        <v>595</v>
      </c>
      <c r="B356" s="7" t="s">
        <v>596</v>
      </c>
      <c r="C356" s="18">
        <v>528</v>
      </c>
      <c r="D356" s="15">
        <v>532</v>
      </c>
      <c r="E356" s="8">
        <f t="shared" si="37"/>
        <v>7.575757575757569E-3</v>
      </c>
      <c r="F356" s="9">
        <f t="shared" si="35"/>
        <v>2.1280000000000001</v>
      </c>
      <c r="G356" s="10">
        <f t="shared" si="34"/>
        <v>220</v>
      </c>
      <c r="H356" s="5"/>
    </row>
    <row r="357" spans="1:8">
      <c r="A357" s="7" t="s">
        <v>597</v>
      </c>
      <c r="B357" s="7" t="s">
        <v>598</v>
      </c>
      <c r="C357" s="18">
        <v>303</v>
      </c>
      <c r="D357" s="15">
        <v>315</v>
      </c>
      <c r="E357" s="8">
        <f t="shared" si="37"/>
        <v>3.9603960396039639E-2</v>
      </c>
      <c r="F357" s="9">
        <f t="shared" si="35"/>
        <v>1.26</v>
      </c>
      <c r="G357" s="10">
        <f t="shared" si="34"/>
        <v>130</v>
      </c>
      <c r="H357" s="5"/>
    </row>
    <row r="358" spans="1:8">
      <c r="A358" s="11" t="s">
        <v>599</v>
      </c>
      <c r="B358" s="11" t="s">
        <v>600</v>
      </c>
      <c r="C358" s="19">
        <v>335</v>
      </c>
      <c r="D358" s="15">
        <f t="shared" ref="D358" si="39">C358*0.94</f>
        <v>314.89999999999998</v>
      </c>
      <c r="E358" s="8">
        <f t="shared" si="37"/>
        <v>-6.0000000000000053E-2</v>
      </c>
      <c r="F358" s="9">
        <f t="shared" si="35"/>
        <v>1.2595999999999998</v>
      </c>
      <c r="G358" s="10">
        <f t="shared" si="34"/>
        <v>130</v>
      </c>
      <c r="H358" s="5"/>
    </row>
    <row r="359" spans="1:8">
      <c r="A359" s="7" t="s">
        <v>601</v>
      </c>
      <c r="B359" s="7" t="s">
        <v>602</v>
      </c>
      <c r="C359" s="18">
        <v>335</v>
      </c>
      <c r="D359" s="15">
        <v>306</v>
      </c>
      <c r="E359" s="8">
        <f t="shared" si="37"/>
        <v>-8.6567164179104483E-2</v>
      </c>
      <c r="F359" s="9">
        <f t="shared" si="35"/>
        <v>1.224</v>
      </c>
      <c r="G359" s="10">
        <f t="shared" si="34"/>
        <v>130</v>
      </c>
      <c r="H359" s="5"/>
    </row>
    <row r="360" spans="1:8">
      <c r="A360" s="7" t="s">
        <v>603</v>
      </c>
      <c r="B360" s="7" t="s">
        <v>604</v>
      </c>
      <c r="C360" s="18">
        <v>346</v>
      </c>
      <c r="D360" s="15">
        <f t="shared" ref="D360:D362" si="40">C360*0.94</f>
        <v>325.24</v>
      </c>
      <c r="E360" s="8">
        <f t="shared" si="37"/>
        <v>-5.9999999999999942E-2</v>
      </c>
      <c r="F360" s="9">
        <f t="shared" si="35"/>
        <v>1.3009600000000001</v>
      </c>
      <c r="G360" s="10">
        <f t="shared" si="34"/>
        <v>140</v>
      </c>
      <c r="H360" s="5"/>
    </row>
    <row r="361" spans="1:8">
      <c r="A361" s="7" t="s">
        <v>605</v>
      </c>
      <c r="B361" s="7" t="s">
        <v>606</v>
      </c>
      <c r="C361" s="18">
        <v>363</v>
      </c>
      <c r="D361" s="15">
        <f t="shared" si="40"/>
        <v>341.21999999999997</v>
      </c>
      <c r="E361" s="8">
        <f t="shared" si="37"/>
        <v>-6.0000000000000053E-2</v>
      </c>
      <c r="F361" s="9">
        <f t="shared" si="35"/>
        <v>1.3648799999999999</v>
      </c>
      <c r="G361" s="10">
        <f t="shared" si="34"/>
        <v>140</v>
      </c>
      <c r="H361" s="5"/>
    </row>
    <row r="362" spans="1:8">
      <c r="A362" s="7" t="s">
        <v>607</v>
      </c>
      <c r="B362" s="7" t="s">
        <v>608</v>
      </c>
      <c r="C362" s="18">
        <v>333</v>
      </c>
      <c r="D362" s="15">
        <f t="shared" si="40"/>
        <v>313.02</v>
      </c>
      <c r="E362" s="8">
        <f t="shared" si="37"/>
        <v>-6.0000000000000053E-2</v>
      </c>
      <c r="F362" s="9">
        <f t="shared" si="35"/>
        <v>1.2520799999999999</v>
      </c>
      <c r="G362" s="10">
        <f t="shared" si="34"/>
        <v>130</v>
      </c>
      <c r="H362" s="5"/>
    </row>
    <row r="363" spans="1:8">
      <c r="A363" s="7" t="s">
        <v>609</v>
      </c>
      <c r="B363" s="7" t="s">
        <v>610</v>
      </c>
      <c r="C363" s="18">
        <v>295</v>
      </c>
      <c r="D363" s="15">
        <v>254</v>
      </c>
      <c r="E363" s="8">
        <f t="shared" si="37"/>
        <v>-0.13898305084745766</v>
      </c>
      <c r="F363" s="9">
        <f t="shared" si="35"/>
        <v>1.016</v>
      </c>
      <c r="G363" s="10">
        <f t="shared" si="34"/>
        <v>110</v>
      </c>
      <c r="H363" s="5"/>
    </row>
    <row r="364" spans="1:8">
      <c r="A364" s="7" t="s">
        <v>611</v>
      </c>
      <c r="B364" s="7" t="s">
        <v>612</v>
      </c>
      <c r="C364" s="18">
        <v>330</v>
      </c>
      <c r="D364" s="15">
        <v>335</v>
      </c>
      <c r="E364" s="8">
        <f t="shared" si="37"/>
        <v>1.5151515151515138E-2</v>
      </c>
      <c r="F364" s="9">
        <f t="shared" si="35"/>
        <v>1.34</v>
      </c>
      <c r="G364" s="10">
        <f t="shared" si="34"/>
        <v>140</v>
      </c>
      <c r="H364" s="5"/>
    </row>
    <row r="365" spans="1:8">
      <c r="A365" s="7" t="s">
        <v>613</v>
      </c>
      <c r="B365" s="7" t="s">
        <v>614</v>
      </c>
      <c r="C365" s="18">
        <v>363</v>
      </c>
      <c r="D365" s="15">
        <v>325</v>
      </c>
      <c r="E365" s="8">
        <f t="shared" si="37"/>
        <v>-0.10468319559228645</v>
      </c>
      <c r="F365" s="9">
        <f t="shared" si="35"/>
        <v>1.3</v>
      </c>
      <c r="G365" s="10">
        <f t="shared" si="34"/>
        <v>130</v>
      </c>
      <c r="H365" s="5"/>
    </row>
    <row r="366" spans="1:8">
      <c r="A366" s="7" t="s">
        <v>615</v>
      </c>
      <c r="B366" s="7" t="s">
        <v>616</v>
      </c>
      <c r="C366" s="18">
        <v>392</v>
      </c>
      <c r="D366" s="15">
        <f t="shared" ref="D366:D372" si="41">C366*0.94</f>
        <v>368.47999999999996</v>
      </c>
      <c r="E366" s="8">
        <f t="shared" si="37"/>
        <v>-6.0000000000000053E-2</v>
      </c>
      <c r="F366" s="9">
        <f t="shared" si="35"/>
        <v>1.4739199999999999</v>
      </c>
      <c r="G366" s="10">
        <f t="shared" si="34"/>
        <v>150</v>
      </c>
      <c r="H366" s="5"/>
    </row>
    <row r="367" spans="1:8">
      <c r="A367" s="7" t="s">
        <v>617</v>
      </c>
      <c r="B367" s="7" t="s">
        <v>618</v>
      </c>
      <c r="C367" s="18">
        <v>453</v>
      </c>
      <c r="D367" s="15">
        <f t="shared" si="41"/>
        <v>425.82</v>
      </c>
      <c r="E367" s="8">
        <f t="shared" si="37"/>
        <v>-6.0000000000000053E-2</v>
      </c>
      <c r="F367" s="9">
        <f t="shared" si="35"/>
        <v>1.7032799999999999</v>
      </c>
      <c r="G367" s="10">
        <f t="shared" si="34"/>
        <v>180</v>
      </c>
      <c r="H367" s="5"/>
    </row>
    <row r="368" spans="1:8">
      <c r="A368" s="11" t="s">
        <v>619</v>
      </c>
      <c r="B368" s="11" t="s">
        <v>619</v>
      </c>
      <c r="C368" s="19">
        <v>823</v>
      </c>
      <c r="D368" s="15">
        <f t="shared" si="41"/>
        <v>773.62</v>
      </c>
      <c r="E368" s="8">
        <f t="shared" si="37"/>
        <v>-5.9999999999999942E-2</v>
      </c>
      <c r="F368" s="9">
        <f t="shared" si="35"/>
        <v>3.0944799999999999</v>
      </c>
      <c r="G368" s="10">
        <f t="shared" si="34"/>
        <v>310</v>
      </c>
      <c r="H368" s="5"/>
    </row>
    <row r="369" spans="1:8">
      <c r="A369" s="7" t="s">
        <v>620</v>
      </c>
      <c r="B369" s="7" t="s">
        <v>621</v>
      </c>
      <c r="C369" s="18">
        <v>522</v>
      </c>
      <c r="D369" s="15">
        <f t="shared" si="41"/>
        <v>490.67999999999995</v>
      </c>
      <c r="E369" s="8">
        <f t="shared" si="37"/>
        <v>-6.0000000000000053E-2</v>
      </c>
      <c r="F369" s="9">
        <f t="shared" si="35"/>
        <v>1.9627199999999998</v>
      </c>
      <c r="G369" s="10">
        <f t="shared" si="34"/>
        <v>200</v>
      </c>
      <c r="H369" s="5"/>
    </row>
    <row r="370" spans="1:8">
      <c r="A370" s="7" t="s">
        <v>622</v>
      </c>
      <c r="B370" s="7" t="s">
        <v>621</v>
      </c>
      <c r="C370" s="18">
        <v>523</v>
      </c>
      <c r="D370" s="15">
        <f t="shared" si="41"/>
        <v>491.61999999999995</v>
      </c>
      <c r="E370" s="8">
        <f t="shared" si="37"/>
        <v>-6.0000000000000053E-2</v>
      </c>
      <c r="F370" s="9">
        <f t="shared" si="35"/>
        <v>1.9664799999999998</v>
      </c>
      <c r="G370" s="10">
        <f t="shared" si="34"/>
        <v>200</v>
      </c>
      <c r="H370" s="5"/>
    </row>
    <row r="371" spans="1:8">
      <c r="A371" s="7" t="s">
        <v>623</v>
      </c>
      <c r="B371" s="7" t="s">
        <v>624</v>
      </c>
      <c r="C371" s="18">
        <v>705</v>
      </c>
      <c r="D371" s="15">
        <v>486</v>
      </c>
      <c r="E371" s="8">
        <f t="shared" si="37"/>
        <v>-0.31063829787234043</v>
      </c>
      <c r="F371" s="9">
        <f t="shared" si="35"/>
        <v>1.944</v>
      </c>
      <c r="G371" s="10">
        <f t="shared" si="34"/>
        <v>200</v>
      </c>
      <c r="H371" s="5"/>
    </row>
    <row r="372" spans="1:8">
      <c r="A372" s="7" t="s">
        <v>625</v>
      </c>
      <c r="B372" s="7" t="s">
        <v>626</v>
      </c>
      <c r="C372" s="18">
        <v>529</v>
      </c>
      <c r="D372" s="15">
        <f t="shared" si="41"/>
        <v>497.26</v>
      </c>
      <c r="E372" s="8">
        <f t="shared" si="37"/>
        <v>-6.0000000000000053E-2</v>
      </c>
      <c r="F372" s="9">
        <f t="shared" si="35"/>
        <v>1.9890399999999999</v>
      </c>
      <c r="G372" s="10">
        <f t="shared" si="34"/>
        <v>200</v>
      </c>
      <c r="H372" s="5"/>
    </row>
    <row r="373" spans="1:8">
      <c r="A373" s="7" t="s">
        <v>627</v>
      </c>
      <c r="B373" s="7" t="s">
        <v>628</v>
      </c>
      <c r="C373" s="18">
        <v>426</v>
      </c>
      <c r="D373" s="15">
        <v>427</v>
      </c>
      <c r="E373" s="8">
        <f t="shared" si="37"/>
        <v>2.3474178403755097E-3</v>
      </c>
      <c r="F373" s="9">
        <f t="shared" si="35"/>
        <v>1.708</v>
      </c>
      <c r="G373" s="10">
        <f t="shared" si="34"/>
        <v>180</v>
      </c>
      <c r="H373" s="5"/>
    </row>
    <row r="374" spans="1:8">
      <c r="A374" s="7" t="s">
        <v>629</v>
      </c>
      <c r="B374" s="7" t="s">
        <v>628</v>
      </c>
      <c r="C374" s="18">
        <v>510</v>
      </c>
      <c r="D374" s="15">
        <v>427</v>
      </c>
      <c r="E374" s="8">
        <f t="shared" si="37"/>
        <v>-0.16274509803921566</v>
      </c>
      <c r="F374" s="9">
        <f t="shared" si="35"/>
        <v>1.708</v>
      </c>
      <c r="G374" s="10">
        <f t="shared" si="34"/>
        <v>180</v>
      </c>
      <c r="H374" s="5"/>
    </row>
    <row r="375" spans="1:8">
      <c r="A375" s="7" t="s">
        <v>630</v>
      </c>
      <c r="B375" s="7" t="s">
        <v>631</v>
      </c>
      <c r="C375" s="18">
        <v>268</v>
      </c>
      <c r="D375" s="15">
        <v>255</v>
      </c>
      <c r="E375" s="8">
        <f t="shared" si="37"/>
        <v>-4.8507462686567138E-2</v>
      </c>
      <c r="F375" s="9">
        <f t="shared" si="35"/>
        <v>1.02</v>
      </c>
      <c r="G375" s="10">
        <f t="shared" si="34"/>
        <v>110</v>
      </c>
      <c r="H375" s="5"/>
    </row>
    <row r="376" spans="1:8">
      <c r="A376" s="7" t="s">
        <v>632</v>
      </c>
      <c r="B376" s="7" t="s">
        <v>633</v>
      </c>
      <c r="C376" s="18">
        <v>788</v>
      </c>
      <c r="D376" s="15">
        <f>C376*1.05</f>
        <v>827.40000000000009</v>
      </c>
      <c r="E376" s="8">
        <f t="shared" si="37"/>
        <v>5.0000000000000044E-2</v>
      </c>
      <c r="F376" s="9">
        <f t="shared" si="35"/>
        <v>3.3096000000000005</v>
      </c>
      <c r="G376" s="10">
        <f t="shared" si="34"/>
        <v>340</v>
      </c>
      <c r="H376" s="5"/>
    </row>
    <row r="377" spans="1:8">
      <c r="A377" s="11" t="s">
        <v>634</v>
      </c>
      <c r="B377" s="11" t="s">
        <v>635</v>
      </c>
      <c r="C377" s="19">
        <v>649</v>
      </c>
      <c r="D377" s="15">
        <f t="shared" ref="D377:D380" si="42">C377*1.05</f>
        <v>681.45</v>
      </c>
      <c r="E377" s="8">
        <f t="shared" si="37"/>
        <v>5.0000000000000044E-2</v>
      </c>
      <c r="F377" s="9">
        <f t="shared" si="35"/>
        <v>2.7258000000000004</v>
      </c>
      <c r="G377" s="10">
        <f t="shared" si="34"/>
        <v>280</v>
      </c>
      <c r="H377" s="5"/>
    </row>
    <row r="378" spans="1:8">
      <c r="A378" s="7" t="s">
        <v>636</v>
      </c>
      <c r="B378" s="7" t="s">
        <v>637</v>
      </c>
      <c r="C378" s="18">
        <v>587</v>
      </c>
      <c r="D378" s="15">
        <f t="shared" si="42"/>
        <v>616.35</v>
      </c>
      <c r="E378" s="8">
        <f t="shared" si="37"/>
        <v>5.0000000000000044E-2</v>
      </c>
      <c r="F378" s="9">
        <f t="shared" si="35"/>
        <v>2.4654000000000003</v>
      </c>
      <c r="G378" s="10">
        <f t="shared" si="34"/>
        <v>250</v>
      </c>
      <c r="H378" s="5"/>
    </row>
    <row r="379" spans="1:8">
      <c r="A379" s="7" t="s">
        <v>638</v>
      </c>
      <c r="B379" s="7" t="s">
        <v>637</v>
      </c>
      <c r="C379" s="18">
        <v>632</v>
      </c>
      <c r="D379" s="15">
        <f t="shared" si="42"/>
        <v>663.6</v>
      </c>
      <c r="E379" s="8">
        <f t="shared" si="37"/>
        <v>5.0000000000000044E-2</v>
      </c>
      <c r="F379" s="9">
        <f t="shared" si="35"/>
        <v>2.6544000000000003</v>
      </c>
      <c r="G379" s="10">
        <f t="shared" si="34"/>
        <v>270</v>
      </c>
      <c r="H379" s="5"/>
    </row>
    <row r="380" spans="1:8">
      <c r="A380" s="7" t="s">
        <v>639</v>
      </c>
      <c r="B380" s="7" t="s">
        <v>640</v>
      </c>
      <c r="C380" s="18">
        <v>540</v>
      </c>
      <c r="D380" s="15">
        <f t="shared" si="42"/>
        <v>567</v>
      </c>
      <c r="E380" s="8">
        <f t="shared" si="37"/>
        <v>5.0000000000000044E-2</v>
      </c>
      <c r="F380" s="9">
        <f t="shared" si="35"/>
        <v>2.2680000000000002</v>
      </c>
      <c r="G380" s="10">
        <f t="shared" si="34"/>
        <v>230</v>
      </c>
      <c r="H380" s="5"/>
    </row>
    <row r="381" spans="1:8">
      <c r="A381" s="7" t="s">
        <v>641</v>
      </c>
      <c r="B381" s="7" t="s">
        <v>642</v>
      </c>
      <c r="C381" s="18">
        <v>552</v>
      </c>
      <c r="D381" s="15">
        <v>580</v>
      </c>
      <c r="E381" s="8">
        <f t="shared" si="37"/>
        <v>5.0724637681159424E-2</v>
      </c>
      <c r="F381" s="9">
        <f t="shared" si="35"/>
        <v>2.3199999999999998</v>
      </c>
      <c r="G381" s="10">
        <f t="shared" si="34"/>
        <v>240</v>
      </c>
      <c r="H381" s="5"/>
    </row>
    <row r="382" spans="1:8">
      <c r="A382" s="7" t="s">
        <v>643</v>
      </c>
      <c r="B382" s="7" t="s">
        <v>644</v>
      </c>
      <c r="C382" s="18">
        <v>720</v>
      </c>
      <c r="D382" s="15">
        <v>580</v>
      </c>
      <c r="E382" s="8">
        <f t="shared" si="37"/>
        <v>-0.19444444444444442</v>
      </c>
      <c r="F382" s="9">
        <f t="shared" si="35"/>
        <v>2.3199999999999998</v>
      </c>
      <c r="G382" s="10">
        <f t="shared" si="34"/>
        <v>240</v>
      </c>
      <c r="H382" s="5"/>
    </row>
    <row r="383" spans="1:8">
      <c r="A383" s="7" t="s">
        <v>645</v>
      </c>
      <c r="B383" s="7" t="s">
        <v>646</v>
      </c>
      <c r="C383" s="18">
        <v>368</v>
      </c>
      <c r="D383" s="15">
        <v>377</v>
      </c>
      <c r="E383" s="8">
        <f t="shared" si="37"/>
        <v>2.4456521739130377E-2</v>
      </c>
      <c r="F383" s="9">
        <f t="shared" si="35"/>
        <v>1.508</v>
      </c>
      <c r="G383" s="10">
        <f t="shared" si="34"/>
        <v>160</v>
      </c>
      <c r="H383" s="5"/>
    </row>
    <row r="384" spans="1:8">
      <c r="A384" s="7" t="s">
        <v>647</v>
      </c>
      <c r="B384" s="7" t="s">
        <v>648</v>
      </c>
      <c r="C384" s="18">
        <v>465</v>
      </c>
      <c r="D384" s="15">
        <v>458</v>
      </c>
      <c r="E384" s="8">
        <f t="shared" si="37"/>
        <v>-1.5053763440860179E-2</v>
      </c>
      <c r="F384" s="9">
        <f t="shared" si="35"/>
        <v>1.8320000000000001</v>
      </c>
      <c r="G384" s="10">
        <f t="shared" si="34"/>
        <v>190</v>
      </c>
      <c r="H384" s="5"/>
    </row>
    <row r="385" spans="1:8">
      <c r="A385" s="7" t="s">
        <v>649</v>
      </c>
      <c r="B385" s="7" t="s">
        <v>650</v>
      </c>
      <c r="C385" s="18">
        <v>489</v>
      </c>
      <c r="D385" s="15">
        <v>503</v>
      </c>
      <c r="E385" s="8">
        <f t="shared" si="37"/>
        <v>2.8629856850715729E-2</v>
      </c>
      <c r="F385" s="9">
        <f t="shared" si="35"/>
        <v>2.012</v>
      </c>
      <c r="G385" s="10">
        <f t="shared" si="34"/>
        <v>210</v>
      </c>
      <c r="H385" s="5"/>
    </row>
    <row r="386" spans="1:8">
      <c r="A386" s="12" t="s">
        <v>651</v>
      </c>
      <c r="B386" s="12" t="s">
        <v>652</v>
      </c>
      <c r="C386" s="18">
        <v>573</v>
      </c>
      <c r="D386" s="15">
        <f t="shared" ref="D386:D396" si="43">C386*1.05</f>
        <v>601.65</v>
      </c>
      <c r="E386" s="8">
        <f t="shared" si="37"/>
        <v>5.0000000000000044E-2</v>
      </c>
      <c r="F386" s="9">
        <f t="shared" si="35"/>
        <v>2.4066000000000001</v>
      </c>
      <c r="G386" s="10">
        <f t="shared" ref="G386:G449" si="44">CEILING(F386*100,10)</f>
        <v>250</v>
      </c>
      <c r="H386" s="5"/>
    </row>
    <row r="387" spans="1:8">
      <c r="A387" s="7" t="s">
        <v>653</v>
      </c>
      <c r="B387" s="7" t="s">
        <v>654</v>
      </c>
      <c r="C387" s="18">
        <v>314</v>
      </c>
      <c r="D387" s="15">
        <v>310</v>
      </c>
      <c r="E387" s="8">
        <f t="shared" si="37"/>
        <v>-1.2738853503184711E-2</v>
      </c>
      <c r="F387" s="9">
        <f t="shared" ref="F387:F450" si="45">D387*0.4%</f>
        <v>1.24</v>
      </c>
      <c r="G387" s="10">
        <f t="shared" si="44"/>
        <v>130</v>
      </c>
      <c r="H387" s="5"/>
    </row>
    <row r="388" spans="1:8">
      <c r="A388" s="7" t="s">
        <v>655</v>
      </c>
      <c r="B388" s="7" t="s">
        <v>656</v>
      </c>
      <c r="C388" s="18">
        <v>660</v>
      </c>
      <c r="D388" s="15">
        <f t="shared" si="43"/>
        <v>693</v>
      </c>
      <c r="E388" s="8">
        <f t="shared" si="37"/>
        <v>5.0000000000000044E-2</v>
      </c>
      <c r="F388" s="9">
        <f t="shared" si="45"/>
        <v>2.7720000000000002</v>
      </c>
      <c r="G388" s="10">
        <f t="shared" si="44"/>
        <v>280</v>
      </c>
      <c r="H388" s="5"/>
    </row>
    <row r="389" spans="1:8">
      <c r="A389" s="7" t="s">
        <v>657</v>
      </c>
      <c r="B389" s="7" t="s">
        <v>656</v>
      </c>
      <c r="C389" s="18">
        <v>701</v>
      </c>
      <c r="D389" s="15">
        <f t="shared" si="43"/>
        <v>736.05000000000007</v>
      </c>
      <c r="E389" s="8">
        <f t="shared" si="37"/>
        <v>5.0000000000000044E-2</v>
      </c>
      <c r="F389" s="9">
        <f t="shared" si="45"/>
        <v>2.9442000000000004</v>
      </c>
      <c r="G389" s="10">
        <f t="shared" si="44"/>
        <v>300</v>
      </c>
      <c r="H389" s="5"/>
    </row>
    <row r="390" spans="1:8">
      <c r="A390" s="7" t="s">
        <v>658</v>
      </c>
      <c r="B390" s="7" t="s">
        <v>659</v>
      </c>
      <c r="C390" s="18">
        <v>640</v>
      </c>
      <c r="D390" s="15">
        <f t="shared" si="43"/>
        <v>672</v>
      </c>
      <c r="E390" s="8">
        <f t="shared" si="37"/>
        <v>5.0000000000000044E-2</v>
      </c>
      <c r="F390" s="9">
        <f t="shared" si="45"/>
        <v>2.6880000000000002</v>
      </c>
      <c r="G390" s="10">
        <f t="shared" si="44"/>
        <v>270</v>
      </c>
      <c r="H390" s="5"/>
    </row>
    <row r="391" spans="1:8">
      <c r="A391" s="11" t="s">
        <v>660</v>
      </c>
      <c r="B391" s="11" t="s">
        <v>661</v>
      </c>
      <c r="C391" s="19">
        <v>726</v>
      </c>
      <c r="D391" s="15">
        <f t="shared" si="43"/>
        <v>762.30000000000007</v>
      </c>
      <c r="E391" s="8">
        <f t="shared" si="37"/>
        <v>5.0000000000000044E-2</v>
      </c>
      <c r="F391" s="9">
        <f t="shared" si="45"/>
        <v>3.0492000000000004</v>
      </c>
      <c r="G391" s="10">
        <f t="shared" si="44"/>
        <v>310</v>
      </c>
      <c r="H391" s="5"/>
    </row>
    <row r="392" spans="1:8">
      <c r="A392" s="7" t="s">
        <v>662</v>
      </c>
      <c r="B392" s="7" t="s">
        <v>663</v>
      </c>
      <c r="C392" s="18">
        <v>706</v>
      </c>
      <c r="D392" s="15">
        <f t="shared" si="43"/>
        <v>741.30000000000007</v>
      </c>
      <c r="E392" s="8">
        <f t="shared" si="37"/>
        <v>5.0000000000000044E-2</v>
      </c>
      <c r="F392" s="9">
        <f t="shared" si="45"/>
        <v>2.9652000000000003</v>
      </c>
      <c r="G392" s="10">
        <f t="shared" si="44"/>
        <v>300</v>
      </c>
      <c r="H392" s="5"/>
    </row>
    <row r="393" spans="1:8">
      <c r="A393" s="7" t="s">
        <v>664</v>
      </c>
      <c r="B393" s="7" t="s">
        <v>665</v>
      </c>
      <c r="C393" s="18">
        <v>600</v>
      </c>
      <c r="D393" s="15">
        <f t="shared" si="43"/>
        <v>630</v>
      </c>
      <c r="E393" s="8">
        <f t="shared" si="37"/>
        <v>5.0000000000000044E-2</v>
      </c>
      <c r="F393" s="9">
        <f t="shared" si="45"/>
        <v>2.52</v>
      </c>
      <c r="G393" s="10">
        <f t="shared" si="44"/>
        <v>260</v>
      </c>
      <c r="H393" s="5"/>
    </row>
    <row r="394" spans="1:8">
      <c r="A394" s="7" t="s">
        <v>666</v>
      </c>
      <c r="B394" s="7" t="s">
        <v>665</v>
      </c>
      <c r="C394" s="18">
        <v>643</v>
      </c>
      <c r="D394" s="15">
        <f t="shared" si="43"/>
        <v>675.15</v>
      </c>
      <c r="E394" s="8">
        <f t="shared" ref="E394" si="46">D394/C394-1</f>
        <v>5.0000000000000044E-2</v>
      </c>
      <c r="F394" s="9">
        <f t="shared" si="45"/>
        <v>2.7006000000000001</v>
      </c>
      <c r="G394" s="10">
        <f t="shared" si="44"/>
        <v>280</v>
      </c>
      <c r="H394" s="5"/>
    </row>
    <row r="395" spans="1:8">
      <c r="A395" s="7" t="s">
        <v>667</v>
      </c>
      <c r="B395" s="7" t="s">
        <v>668</v>
      </c>
      <c r="C395" s="18">
        <v>706</v>
      </c>
      <c r="D395" s="15">
        <f t="shared" si="43"/>
        <v>741.30000000000007</v>
      </c>
      <c r="E395" s="8">
        <f t="shared" si="37"/>
        <v>5.0000000000000044E-2</v>
      </c>
      <c r="F395" s="9">
        <f t="shared" si="45"/>
        <v>2.9652000000000003</v>
      </c>
      <c r="G395" s="10">
        <f t="shared" si="44"/>
        <v>300</v>
      </c>
      <c r="H395" s="5"/>
    </row>
    <row r="396" spans="1:8">
      <c r="A396" s="7" t="s">
        <v>669</v>
      </c>
      <c r="B396" s="7" t="s">
        <v>670</v>
      </c>
      <c r="C396" s="18">
        <v>1108</v>
      </c>
      <c r="D396" s="15">
        <f t="shared" si="43"/>
        <v>1163.4000000000001</v>
      </c>
      <c r="E396" s="8">
        <f t="shared" ref="E396" si="47">D396/C396-1</f>
        <v>5.0000000000000044E-2</v>
      </c>
      <c r="F396" s="9">
        <f t="shared" si="45"/>
        <v>4.6536000000000008</v>
      </c>
      <c r="G396" s="10">
        <f t="shared" si="44"/>
        <v>470</v>
      </c>
      <c r="H396" s="5"/>
    </row>
    <row r="397" spans="1:8">
      <c r="A397" s="7" t="s">
        <v>671</v>
      </c>
      <c r="B397" s="7" t="s">
        <v>672</v>
      </c>
      <c r="C397" s="18">
        <v>1053</v>
      </c>
      <c r="D397" s="15">
        <v>1162</v>
      </c>
      <c r="E397" s="8">
        <f t="shared" ref="E397:E450" si="48">D397/C397-1</f>
        <v>0.10351377018043695</v>
      </c>
      <c r="F397" s="9">
        <f t="shared" si="45"/>
        <v>4.6479999999999997</v>
      </c>
      <c r="G397" s="10">
        <f t="shared" si="44"/>
        <v>470</v>
      </c>
      <c r="H397" s="5"/>
    </row>
    <row r="398" spans="1:8">
      <c r="A398" s="7" t="s">
        <v>673</v>
      </c>
      <c r="B398" s="7" t="s">
        <v>674</v>
      </c>
      <c r="C398" s="18">
        <v>948</v>
      </c>
      <c r="D398" s="15">
        <f>C398*1.1</f>
        <v>1042.8000000000002</v>
      </c>
      <c r="E398" s="8">
        <f t="shared" si="48"/>
        <v>0.10000000000000009</v>
      </c>
      <c r="F398" s="9">
        <f t="shared" si="45"/>
        <v>4.1712000000000007</v>
      </c>
      <c r="G398" s="10">
        <f t="shared" si="44"/>
        <v>420</v>
      </c>
      <c r="H398" s="5"/>
    </row>
    <row r="399" spans="1:8">
      <c r="A399" s="7" t="s">
        <v>675</v>
      </c>
      <c r="B399" s="7" t="s">
        <v>676</v>
      </c>
      <c r="C399" s="18">
        <v>2102</v>
      </c>
      <c r="D399" s="15">
        <v>1241</v>
      </c>
      <c r="E399" s="8">
        <f t="shared" si="48"/>
        <v>-0.40960989533777359</v>
      </c>
      <c r="F399" s="9">
        <f t="shared" si="45"/>
        <v>4.9640000000000004</v>
      </c>
      <c r="G399" s="10">
        <f t="shared" si="44"/>
        <v>500</v>
      </c>
      <c r="H399" s="5"/>
    </row>
    <row r="400" spans="1:8">
      <c r="A400" s="7" t="s">
        <v>677</v>
      </c>
      <c r="B400" s="7" t="s">
        <v>678</v>
      </c>
      <c r="C400" s="18">
        <v>1851</v>
      </c>
      <c r="D400" s="15">
        <f>C400*1.1</f>
        <v>2036.1000000000001</v>
      </c>
      <c r="E400" s="8">
        <f t="shared" si="48"/>
        <v>0.10000000000000009</v>
      </c>
      <c r="F400" s="9">
        <f t="shared" si="45"/>
        <v>8.144400000000001</v>
      </c>
      <c r="G400" s="10">
        <f t="shared" si="44"/>
        <v>820</v>
      </c>
      <c r="H400" s="5"/>
    </row>
    <row r="401" spans="1:8">
      <c r="A401" s="7" t="s">
        <v>679</v>
      </c>
      <c r="B401" s="7" t="s">
        <v>680</v>
      </c>
      <c r="C401" s="18">
        <v>1242</v>
      </c>
      <c r="D401" s="15">
        <f t="shared" ref="D401:D417" si="49">C401*1.1</f>
        <v>1366.2</v>
      </c>
      <c r="E401" s="8">
        <f t="shared" si="48"/>
        <v>0.10000000000000009</v>
      </c>
      <c r="F401" s="9">
        <f t="shared" si="45"/>
        <v>5.4648000000000003</v>
      </c>
      <c r="G401" s="10">
        <f t="shared" si="44"/>
        <v>550</v>
      </c>
      <c r="H401" s="5"/>
    </row>
    <row r="402" spans="1:8">
      <c r="A402" s="11" t="s">
        <v>681</v>
      </c>
      <c r="B402" s="11" t="s">
        <v>682</v>
      </c>
      <c r="C402" s="19">
        <v>1748</v>
      </c>
      <c r="D402" s="15">
        <f t="shared" si="49"/>
        <v>1922.8000000000002</v>
      </c>
      <c r="E402" s="8">
        <f t="shared" si="48"/>
        <v>0.10000000000000009</v>
      </c>
      <c r="F402" s="9">
        <f t="shared" si="45"/>
        <v>7.6912000000000011</v>
      </c>
      <c r="G402" s="10">
        <f t="shared" si="44"/>
        <v>770</v>
      </c>
      <c r="H402" s="5"/>
    </row>
    <row r="403" spans="1:8">
      <c r="A403" s="7" t="s">
        <v>683</v>
      </c>
      <c r="B403" s="7" t="s">
        <v>684</v>
      </c>
      <c r="C403" s="18">
        <v>1358</v>
      </c>
      <c r="D403" s="15">
        <f t="shared" si="49"/>
        <v>1493.8000000000002</v>
      </c>
      <c r="E403" s="8">
        <f t="shared" si="48"/>
        <v>0.10000000000000009</v>
      </c>
      <c r="F403" s="9">
        <f t="shared" si="45"/>
        <v>5.975200000000001</v>
      </c>
      <c r="G403" s="10">
        <f t="shared" si="44"/>
        <v>600</v>
      </c>
      <c r="H403" s="5"/>
    </row>
    <row r="404" spans="1:8">
      <c r="A404" s="11" t="s">
        <v>685</v>
      </c>
      <c r="B404" s="11" t="s">
        <v>686</v>
      </c>
      <c r="C404" s="19">
        <v>1358</v>
      </c>
      <c r="D404" s="15">
        <f t="shared" si="49"/>
        <v>1493.8000000000002</v>
      </c>
      <c r="E404" s="8">
        <f t="shared" si="48"/>
        <v>0.10000000000000009</v>
      </c>
      <c r="F404" s="9">
        <f t="shared" si="45"/>
        <v>5.975200000000001</v>
      </c>
      <c r="G404" s="10">
        <f t="shared" si="44"/>
        <v>600</v>
      </c>
      <c r="H404" s="5"/>
    </row>
    <row r="405" spans="1:8">
      <c r="A405" s="7" t="s">
        <v>687</v>
      </c>
      <c r="B405" s="7" t="s">
        <v>686</v>
      </c>
      <c r="C405" s="18">
        <v>1358</v>
      </c>
      <c r="D405" s="15">
        <f t="shared" si="49"/>
        <v>1493.8000000000002</v>
      </c>
      <c r="E405" s="8">
        <f t="shared" si="48"/>
        <v>0.10000000000000009</v>
      </c>
      <c r="F405" s="9">
        <f t="shared" si="45"/>
        <v>5.975200000000001</v>
      </c>
      <c r="G405" s="10">
        <f t="shared" si="44"/>
        <v>600</v>
      </c>
      <c r="H405" s="5"/>
    </row>
    <row r="406" spans="1:8">
      <c r="A406" s="7" t="s">
        <v>688</v>
      </c>
      <c r="B406" s="7" t="s">
        <v>689</v>
      </c>
      <c r="C406" s="18">
        <v>832</v>
      </c>
      <c r="D406" s="15">
        <f t="shared" si="49"/>
        <v>915.2</v>
      </c>
      <c r="E406" s="8">
        <f t="shared" si="48"/>
        <v>0.10000000000000009</v>
      </c>
      <c r="F406" s="9">
        <f t="shared" si="45"/>
        <v>3.6608000000000001</v>
      </c>
      <c r="G406" s="10">
        <f t="shared" si="44"/>
        <v>370</v>
      </c>
      <c r="H406" s="5"/>
    </row>
    <row r="407" spans="1:8">
      <c r="A407" s="7" t="s">
        <v>690</v>
      </c>
      <c r="B407" s="7" t="s">
        <v>691</v>
      </c>
      <c r="C407" s="18">
        <v>1244</v>
      </c>
      <c r="D407" s="15">
        <f t="shared" si="49"/>
        <v>1368.4</v>
      </c>
      <c r="E407" s="8">
        <f t="shared" si="48"/>
        <v>0.10000000000000009</v>
      </c>
      <c r="F407" s="9">
        <f t="shared" si="45"/>
        <v>5.4736000000000002</v>
      </c>
      <c r="G407" s="10">
        <f t="shared" si="44"/>
        <v>550</v>
      </c>
      <c r="H407" s="5"/>
    </row>
    <row r="408" spans="1:8">
      <c r="A408" s="7" t="s">
        <v>692</v>
      </c>
      <c r="B408" s="7" t="s">
        <v>693</v>
      </c>
      <c r="C408" s="18">
        <v>955</v>
      </c>
      <c r="D408" s="15">
        <f t="shared" si="49"/>
        <v>1050.5</v>
      </c>
      <c r="E408" s="8">
        <f t="shared" si="48"/>
        <v>0.10000000000000009</v>
      </c>
      <c r="F408" s="9">
        <f t="shared" si="45"/>
        <v>4.202</v>
      </c>
      <c r="G408" s="10">
        <f t="shared" si="44"/>
        <v>430</v>
      </c>
      <c r="H408" s="5"/>
    </row>
    <row r="409" spans="1:8">
      <c r="A409" s="7" t="s">
        <v>694</v>
      </c>
      <c r="B409" s="7" t="s">
        <v>695</v>
      </c>
      <c r="C409" s="18">
        <v>1699</v>
      </c>
      <c r="D409" s="15">
        <f t="shared" si="49"/>
        <v>1868.9</v>
      </c>
      <c r="E409" s="8">
        <f t="shared" si="48"/>
        <v>0.10000000000000009</v>
      </c>
      <c r="F409" s="9">
        <f t="shared" si="45"/>
        <v>7.4756000000000009</v>
      </c>
      <c r="G409" s="10">
        <f t="shared" si="44"/>
        <v>750</v>
      </c>
      <c r="H409" s="5"/>
    </row>
    <row r="410" spans="1:8">
      <c r="A410" s="7" t="s">
        <v>696</v>
      </c>
      <c r="B410" s="7" t="s">
        <v>697</v>
      </c>
      <c r="C410" s="18">
        <v>2504</v>
      </c>
      <c r="D410" s="15">
        <f t="shared" si="49"/>
        <v>2754.4</v>
      </c>
      <c r="E410" s="8">
        <f t="shared" si="48"/>
        <v>0.10000000000000009</v>
      </c>
      <c r="F410" s="9">
        <f t="shared" si="45"/>
        <v>11.0176</v>
      </c>
      <c r="G410" s="10">
        <f t="shared" si="44"/>
        <v>1110</v>
      </c>
      <c r="H410" s="5"/>
    </row>
    <row r="411" spans="1:8">
      <c r="A411" s="11" t="s">
        <v>698</v>
      </c>
      <c r="B411" s="11" t="s">
        <v>698</v>
      </c>
      <c r="C411" s="19">
        <v>869</v>
      </c>
      <c r="D411" s="15">
        <f t="shared" si="49"/>
        <v>955.90000000000009</v>
      </c>
      <c r="E411" s="8">
        <f t="shared" si="48"/>
        <v>0.10000000000000009</v>
      </c>
      <c r="F411" s="9">
        <f t="shared" si="45"/>
        <v>3.8236000000000003</v>
      </c>
      <c r="G411" s="10">
        <f t="shared" si="44"/>
        <v>390</v>
      </c>
      <c r="H411" s="5"/>
    </row>
    <row r="412" spans="1:8">
      <c r="A412" s="7" t="s">
        <v>699</v>
      </c>
      <c r="B412" s="7" t="s">
        <v>700</v>
      </c>
      <c r="C412" s="18">
        <v>1104</v>
      </c>
      <c r="D412" s="15">
        <f t="shared" si="49"/>
        <v>1214.4000000000001</v>
      </c>
      <c r="E412" s="8">
        <f t="shared" si="48"/>
        <v>0.10000000000000009</v>
      </c>
      <c r="F412" s="9">
        <f t="shared" si="45"/>
        <v>4.8576000000000006</v>
      </c>
      <c r="G412" s="10">
        <f t="shared" si="44"/>
        <v>490</v>
      </c>
      <c r="H412" s="5"/>
    </row>
    <row r="413" spans="1:8">
      <c r="A413" s="7" t="s">
        <v>701</v>
      </c>
      <c r="B413" s="7" t="s">
        <v>700</v>
      </c>
      <c r="C413" s="18">
        <v>919</v>
      </c>
      <c r="D413" s="15">
        <f t="shared" si="49"/>
        <v>1010.9000000000001</v>
      </c>
      <c r="E413" s="8">
        <f t="shared" si="48"/>
        <v>0.10000000000000009</v>
      </c>
      <c r="F413" s="9">
        <f t="shared" si="45"/>
        <v>4.0436000000000005</v>
      </c>
      <c r="G413" s="10">
        <f t="shared" si="44"/>
        <v>410</v>
      </c>
      <c r="H413" s="5"/>
    </row>
    <row r="414" spans="1:8">
      <c r="A414" s="7" t="s">
        <v>702</v>
      </c>
      <c r="B414" s="7" t="s">
        <v>703</v>
      </c>
      <c r="C414" s="18">
        <v>965</v>
      </c>
      <c r="D414" s="15">
        <f t="shared" si="49"/>
        <v>1061.5</v>
      </c>
      <c r="E414" s="8">
        <f t="shared" si="48"/>
        <v>0.10000000000000009</v>
      </c>
      <c r="F414" s="9">
        <f t="shared" si="45"/>
        <v>4.2460000000000004</v>
      </c>
      <c r="G414" s="10">
        <f t="shared" si="44"/>
        <v>430</v>
      </c>
      <c r="H414" s="5"/>
    </row>
    <row r="415" spans="1:8">
      <c r="A415" s="7" t="s">
        <v>704</v>
      </c>
      <c r="B415" s="7" t="s">
        <v>705</v>
      </c>
      <c r="C415" s="18">
        <v>1225</v>
      </c>
      <c r="D415" s="15">
        <f t="shared" si="49"/>
        <v>1347.5</v>
      </c>
      <c r="E415" s="8">
        <f t="shared" si="48"/>
        <v>0.10000000000000009</v>
      </c>
      <c r="F415" s="9">
        <f t="shared" si="45"/>
        <v>5.39</v>
      </c>
      <c r="G415" s="10">
        <f t="shared" si="44"/>
        <v>540</v>
      </c>
      <c r="H415" s="5"/>
    </row>
    <row r="416" spans="1:8">
      <c r="A416" s="11" t="s">
        <v>706</v>
      </c>
      <c r="B416" s="11" t="s">
        <v>707</v>
      </c>
      <c r="C416" s="19">
        <v>1225</v>
      </c>
      <c r="D416" s="15">
        <f t="shared" si="49"/>
        <v>1347.5</v>
      </c>
      <c r="E416" s="8">
        <f t="shared" si="48"/>
        <v>0.10000000000000009</v>
      </c>
      <c r="F416" s="9">
        <f t="shared" si="45"/>
        <v>5.39</v>
      </c>
      <c r="G416" s="10">
        <f t="shared" si="44"/>
        <v>540</v>
      </c>
      <c r="H416" s="5"/>
    </row>
    <row r="417" spans="1:8">
      <c r="A417" s="7" t="s">
        <v>708</v>
      </c>
      <c r="B417" s="7" t="s">
        <v>707</v>
      </c>
      <c r="C417" s="18">
        <v>1225</v>
      </c>
      <c r="D417" s="15">
        <f t="shared" si="49"/>
        <v>1347.5</v>
      </c>
      <c r="E417" s="8">
        <f t="shared" si="48"/>
        <v>0.10000000000000009</v>
      </c>
      <c r="F417" s="9">
        <f t="shared" si="45"/>
        <v>5.39</v>
      </c>
      <c r="G417" s="10">
        <f t="shared" si="44"/>
        <v>540</v>
      </c>
      <c r="H417" s="5"/>
    </row>
    <row r="418" spans="1:8">
      <c r="A418" s="7" t="s">
        <v>709</v>
      </c>
      <c r="B418" s="7" t="s">
        <v>710</v>
      </c>
      <c r="C418" s="18">
        <v>213</v>
      </c>
      <c r="D418" s="15">
        <f>C418*0.95</f>
        <v>202.35</v>
      </c>
      <c r="E418" s="8">
        <f t="shared" si="48"/>
        <v>-5.0000000000000044E-2</v>
      </c>
      <c r="F418" s="9">
        <f t="shared" si="45"/>
        <v>0.80940000000000001</v>
      </c>
      <c r="G418" s="10">
        <f t="shared" si="44"/>
        <v>90</v>
      </c>
      <c r="H418" s="5"/>
    </row>
    <row r="419" spans="1:8">
      <c r="A419" s="7" t="s">
        <v>711</v>
      </c>
      <c r="B419" s="7" t="s">
        <v>712</v>
      </c>
      <c r="C419" s="18">
        <v>402</v>
      </c>
      <c r="D419" s="15">
        <v>368</v>
      </c>
      <c r="E419" s="8">
        <f t="shared" si="48"/>
        <v>-8.4577114427860645E-2</v>
      </c>
      <c r="F419" s="9">
        <f t="shared" si="45"/>
        <v>1.472</v>
      </c>
      <c r="G419" s="10">
        <f t="shared" si="44"/>
        <v>150</v>
      </c>
      <c r="H419" s="5"/>
    </row>
    <row r="420" spans="1:8">
      <c r="A420" s="7" t="s">
        <v>713</v>
      </c>
      <c r="B420" s="7" t="s">
        <v>714</v>
      </c>
      <c r="C420" s="18">
        <v>528</v>
      </c>
      <c r="D420" s="15">
        <f>C420*0.95</f>
        <v>501.59999999999997</v>
      </c>
      <c r="E420" s="8">
        <f t="shared" si="48"/>
        <v>-5.0000000000000044E-2</v>
      </c>
      <c r="F420" s="9">
        <f t="shared" si="45"/>
        <v>2.0063999999999997</v>
      </c>
      <c r="G420" s="10">
        <f t="shared" si="44"/>
        <v>210</v>
      </c>
      <c r="H420" s="5"/>
    </row>
    <row r="421" spans="1:8">
      <c r="A421" s="12" t="s">
        <v>715</v>
      </c>
      <c r="B421" s="12" t="s">
        <v>716</v>
      </c>
      <c r="C421" s="18">
        <v>465</v>
      </c>
      <c r="D421" s="15">
        <v>440</v>
      </c>
      <c r="E421" s="8">
        <f t="shared" si="48"/>
        <v>-5.3763440860215006E-2</v>
      </c>
      <c r="F421" s="9">
        <f t="shared" si="45"/>
        <v>1.76</v>
      </c>
      <c r="G421" s="10">
        <f t="shared" si="44"/>
        <v>180</v>
      </c>
      <c r="H421" s="5"/>
    </row>
    <row r="422" spans="1:8">
      <c r="A422" s="11" t="s">
        <v>717</v>
      </c>
      <c r="B422" s="11" t="s">
        <v>718</v>
      </c>
      <c r="C422" s="19">
        <v>119</v>
      </c>
      <c r="D422" s="15">
        <f>C422*0.95</f>
        <v>113.05</v>
      </c>
      <c r="E422" s="8">
        <f t="shared" si="48"/>
        <v>-5.0000000000000044E-2</v>
      </c>
      <c r="F422" s="9">
        <f t="shared" si="45"/>
        <v>0.45219999999999999</v>
      </c>
      <c r="G422" s="10">
        <f t="shared" si="44"/>
        <v>50</v>
      </c>
      <c r="H422" s="5"/>
    </row>
    <row r="423" spans="1:8">
      <c r="A423" s="7" t="s">
        <v>719</v>
      </c>
      <c r="B423" s="7" t="s">
        <v>720</v>
      </c>
      <c r="C423" s="18">
        <v>152</v>
      </c>
      <c r="D423" s="15">
        <v>146</v>
      </c>
      <c r="E423" s="8">
        <f t="shared" si="48"/>
        <v>-3.9473684210526327E-2</v>
      </c>
      <c r="F423" s="9">
        <f t="shared" si="45"/>
        <v>0.58399999999999996</v>
      </c>
      <c r="G423" s="10">
        <f t="shared" si="44"/>
        <v>60</v>
      </c>
      <c r="H423" s="5"/>
    </row>
    <row r="424" spans="1:8">
      <c r="A424" s="7" t="s">
        <v>721</v>
      </c>
      <c r="B424" s="7" t="s">
        <v>722</v>
      </c>
      <c r="C424" s="18">
        <v>170</v>
      </c>
      <c r="D424" s="15">
        <f t="shared" ref="D424:D433" si="50">C424*1.07</f>
        <v>181.9</v>
      </c>
      <c r="E424" s="8">
        <f t="shared" si="48"/>
        <v>7.0000000000000062E-2</v>
      </c>
      <c r="F424" s="9">
        <f t="shared" si="45"/>
        <v>0.72760000000000002</v>
      </c>
      <c r="G424" s="10">
        <f t="shared" si="44"/>
        <v>80</v>
      </c>
      <c r="H424" s="5"/>
    </row>
    <row r="425" spans="1:8">
      <c r="A425" s="7" t="s">
        <v>723</v>
      </c>
      <c r="B425" s="7" t="s">
        <v>722</v>
      </c>
      <c r="C425" s="18">
        <v>170</v>
      </c>
      <c r="D425" s="15">
        <f t="shared" si="50"/>
        <v>181.9</v>
      </c>
      <c r="E425" s="8">
        <f t="shared" si="48"/>
        <v>7.0000000000000062E-2</v>
      </c>
      <c r="F425" s="9">
        <f t="shared" si="45"/>
        <v>0.72760000000000002</v>
      </c>
      <c r="G425" s="10">
        <f t="shared" si="44"/>
        <v>80</v>
      </c>
      <c r="H425" s="5"/>
    </row>
    <row r="426" spans="1:8">
      <c r="A426" s="7" t="s">
        <v>724</v>
      </c>
      <c r="B426" s="7" t="s">
        <v>725</v>
      </c>
      <c r="C426" s="18">
        <v>161</v>
      </c>
      <c r="D426" s="15">
        <f t="shared" si="50"/>
        <v>172.27</v>
      </c>
      <c r="E426" s="8">
        <f t="shared" si="48"/>
        <v>7.0000000000000062E-2</v>
      </c>
      <c r="F426" s="9">
        <f t="shared" si="45"/>
        <v>0.68908000000000003</v>
      </c>
      <c r="G426" s="10">
        <f t="shared" si="44"/>
        <v>70</v>
      </c>
      <c r="H426" s="5"/>
    </row>
    <row r="427" spans="1:8">
      <c r="A427" s="7" t="s">
        <v>726</v>
      </c>
      <c r="B427" s="7" t="s">
        <v>725</v>
      </c>
      <c r="C427" s="18">
        <v>161</v>
      </c>
      <c r="D427" s="15">
        <f t="shared" si="50"/>
        <v>172.27</v>
      </c>
      <c r="E427" s="8">
        <f t="shared" si="48"/>
        <v>7.0000000000000062E-2</v>
      </c>
      <c r="F427" s="9">
        <f t="shared" si="45"/>
        <v>0.68908000000000003</v>
      </c>
      <c r="G427" s="10">
        <f t="shared" si="44"/>
        <v>70</v>
      </c>
      <c r="H427" s="5"/>
    </row>
    <row r="428" spans="1:8">
      <c r="A428" s="7" t="s">
        <v>727</v>
      </c>
      <c r="B428" s="7" t="s">
        <v>728</v>
      </c>
      <c r="C428" s="18">
        <v>200</v>
      </c>
      <c r="D428" s="15">
        <f t="shared" si="50"/>
        <v>214</v>
      </c>
      <c r="E428" s="8">
        <f t="shared" si="48"/>
        <v>7.0000000000000062E-2</v>
      </c>
      <c r="F428" s="9">
        <f t="shared" si="45"/>
        <v>0.85599999999999998</v>
      </c>
      <c r="G428" s="10">
        <f t="shared" si="44"/>
        <v>90</v>
      </c>
      <c r="H428" s="5"/>
    </row>
    <row r="429" spans="1:8">
      <c r="A429" s="7" t="s">
        <v>729</v>
      </c>
      <c r="B429" s="7" t="s">
        <v>730</v>
      </c>
      <c r="C429" s="18">
        <v>251</v>
      </c>
      <c r="D429" s="15">
        <f t="shared" si="50"/>
        <v>268.57</v>
      </c>
      <c r="E429" s="8">
        <f t="shared" si="48"/>
        <v>7.0000000000000062E-2</v>
      </c>
      <c r="F429" s="9">
        <f t="shared" si="45"/>
        <v>1.0742799999999999</v>
      </c>
      <c r="G429" s="10">
        <f t="shared" si="44"/>
        <v>110</v>
      </c>
      <c r="H429" s="5"/>
    </row>
    <row r="430" spans="1:8">
      <c r="A430" s="7" t="s">
        <v>731</v>
      </c>
      <c r="B430" s="7" t="s">
        <v>730</v>
      </c>
      <c r="C430" s="18">
        <v>251</v>
      </c>
      <c r="D430" s="15">
        <f t="shared" si="50"/>
        <v>268.57</v>
      </c>
      <c r="E430" s="8">
        <f t="shared" si="48"/>
        <v>7.0000000000000062E-2</v>
      </c>
      <c r="F430" s="9">
        <f t="shared" si="45"/>
        <v>1.0742799999999999</v>
      </c>
      <c r="G430" s="10">
        <f t="shared" si="44"/>
        <v>110</v>
      </c>
      <c r="H430" s="5"/>
    </row>
    <row r="431" spans="1:8">
      <c r="A431" s="11" t="s">
        <v>732</v>
      </c>
      <c r="B431" s="11" t="s">
        <v>733</v>
      </c>
      <c r="C431" s="19">
        <v>310</v>
      </c>
      <c r="D431" s="15">
        <f t="shared" si="50"/>
        <v>331.70000000000005</v>
      </c>
      <c r="E431" s="8">
        <f t="shared" si="48"/>
        <v>7.0000000000000062E-2</v>
      </c>
      <c r="F431" s="9">
        <f t="shared" si="45"/>
        <v>1.3268000000000002</v>
      </c>
      <c r="G431" s="10">
        <f t="shared" si="44"/>
        <v>140</v>
      </c>
      <c r="H431" s="5"/>
    </row>
    <row r="432" spans="1:8">
      <c r="A432" s="7" t="s">
        <v>734</v>
      </c>
      <c r="B432" s="7" t="s">
        <v>735</v>
      </c>
      <c r="C432" s="18">
        <v>360</v>
      </c>
      <c r="D432" s="15">
        <f t="shared" si="50"/>
        <v>385.20000000000005</v>
      </c>
      <c r="E432" s="8">
        <f t="shared" si="48"/>
        <v>7.0000000000000062E-2</v>
      </c>
      <c r="F432" s="9">
        <f t="shared" si="45"/>
        <v>1.5408000000000002</v>
      </c>
      <c r="G432" s="10">
        <f t="shared" si="44"/>
        <v>160</v>
      </c>
      <c r="H432" s="5"/>
    </row>
    <row r="433" spans="1:8">
      <c r="A433" s="7" t="s">
        <v>736</v>
      </c>
      <c r="B433" s="7" t="s">
        <v>737</v>
      </c>
      <c r="C433" s="18">
        <v>141</v>
      </c>
      <c r="D433" s="15">
        <f t="shared" si="50"/>
        <v>150.87</v>
      </c>
      <c r="E433" s="8">
        <f t="shared" si="48"/>
        <v>7.0000000000000062E-2</v>
      </c>
      <c r="F433" s="9">
        <f t="shared" si="45"/>
        <v>0.60348000000000002</v>
      </c>
      <c r="G433" s="10">
        <f t="shared" si="44"/>
        <v>70</v>
      </c>
      <c r="H433" s="5"/>
    </row>
    <row r="434" spans="1:8">
      <c r="A434" s="7" t="s">
        <v>738</v>
      </c>
      <c r="B434" s="7" t="s">
        <v>739</v>
      </c>
      <c r="C434" s="18">
        <v>277</v>
      </c>
      <c r="D434" s="15">
        <v>215</v>
      </c>
      <c r="E434" s="8">
        <f t="shared" si="48"/>
        <v>-0.223826714801444</v>
      </c>
      <c r="F434" s="9">
        <f t="shared" si="45"/>
        <v>0.86</v>
      </c>
      <c r="G434" s="10">
        <f t="shared" si="44"/>
        <v>90</v>
      </c>
      <c r="H434" s="5"/>
    </row>
    <row r="435" spans="1:8">
      <c r="A435" s="7" t="s">
        <v>740</v>
      </c>
      <c r="B435" s="7" t="s">
        <v>741</v>
      </c>
      <c r="C435" s="18">
        <v>386</v>
      </c>
      <c r="D435" s="15">
        <f>C435*1.07</f>
        <v>413.02000000000004</v>
      </c>
      <c r="E435" s="8">
        <f t="shared" si="48"/>
        <v>7.0000000000000062E-2</v>
      </c>
      <c r="F435" s="9">
        <f t="shared" si="45"/>
        <v>1.6520800000000002</v>
      </c>
      <c r="G435" s="10">
        <f t="shared" si="44"/>
        <v>170</v>
      </c>
      <c r="H435" s="5"/>
    </row>
    <row r="436" spans="1:8">
      <c r="A436" s="7" t="s">
        <v>742</v>
      </c>
      <c r="B436" s="7" t="s">
        <v>743</v>
      </c>
      <c r="C436" s="18">
        <v>150</v>
      </c>
      <c r="D436" s="15">
        <v>152</v>
      </c>
      <c r="E436" s="8">
        <f t="shared" si="48"/>
        <v>1.3333333333333419E-2</v>
      </c>
      <c r="F436" s="9">
        <f t="shared" si="45"/>
        <v>0.60799999999999998</v>
      </c>
      <c r="G436" s="10">
        <f t="shared" si="44"/>
        <v>70</v>
      </c>
      <c r="H436" s="5"/>
    </row>
    <row r="437" spans="1:8">
      <c r="A437" s="12" t="s">
        <v>744</v>
      </c>
      <c r="B437" s="12" t="s">
        <v>745</v>
      </c>
      <c r="C437" s="18">
        <v>150</v>
      </c>
      <c r="D437" s="15">
        <f>C437*1.07</f>
        <v>160.5</v>
      </c>
      <c r="E437" s="8">
        <f t="shared" si="48"/>
        <v>7.0000000000000062E-2</v>
      </c>
      <c r="F437" s="9">
        <f t="shared" si="45"/>
        <v>0.64200000000000002</v>
      </c>
      <c r="G437" s="10">
        <f t="shared" si="44"/>
        <v>70</v>
      </c>
      <c r="H437" s="5"/>
    </row>
    <row r="438" spans="1:8">
      <c r="A438" s="7" t="s">
        <v>746</v>
      </c>
      <c r="B438" s="7" t="s">
        <v>747</v>
      </c>
      <c r="C438" s="18">
        <v>298</v>
      </c>
      <c r="D438" s="15">
        <v>237</v>
      </c>
      <c r="E438" s="8">
        <f t="shared" si="48"/>
        <v>-0.20469798657718119</v>
      </c>
      <c r="F438" s="9">
        <f t="shared" si="45"/>
        <v>0.94800000000000006</v>
      </c>
      <c r="G438" s="10">
        <f t="shared" si="44"/>
        <v>100</v>
      </c>
      <c r="H438" s="5"/>
    </row>
    <row r="439" spans="1:8">
      <c r="A439" s="7" t="s">
        <v>748</v>
      </c>
      <c r="B439" s="7" t="s">
        <v>749</v>
      </c>
      <c r="C439" s="18">
        <v>442</v>
      </c>
      <c r="D439" s="15">
        <f>C439*1.07</f>
        <v>472.94000000000005</v>
      </c>
      <c r="E439" s="8">
        <f t="shared" si="48"/>
        <v>7.0000000000000062E-2</v>
      </c>
      <c r="F439" s="9">
        <f t="shared" si="45"/>
        <v>1.8917600000000003</v>
      </c>
      <c r="G439" s="10">
        <f t="shared" si="44"/>
        <v>190</v>
      </c>
      <c r="H439" s="5"/>
    </row>
    <row r="440" spans="1:8">
      <c r="A440" s="7" t="s">
        <v>750</v>
      </c>
      <c r="B440" s="7" t="s">
        <v>751</v>
      </c>
      <c r="C440" s="18">
        <v>254</v>
      </c>
      <c r="D440" s="15">
        <v>210</v>
      </c>
      <c r="E440" s="8">
        <f t="shared" si="48"/>
        <v>-0.17322834645669294</v>
      </c>
      <c r="F440" s="9">
        <f t="shared" si="45"/>
        <v>0.84</v>
      </c>
      <c r="G440" s="10">
        <f t="shared" si="44"/>
        <v>90</v>
      </c>
      <c r="H440" s="5"/>
    </row>
    <row r="441" spans="1:8">
      <c r="A441" s="7" t="s">
        <v>752</v>
      </c>
      <c r="B441" s="7" t="s">
        <v>753</v>
      </c>
      <c r="C441" s="18">
        <v>300</v>
      </c>
      <c r="D441" s="15">
        <f t="shared" ref="D441:D448" si="51">C441*1.07</f>
        <v>321</v>
      </c>
      <c r="E441" s="8">
        <f t="shared" si="48"/>
        <v>7.0000000000000062E-2</v>
      </c>
      <c r="F441" s="9">
        <f t="shared" si="45"/>
        <v>1.284</v>
      </c>
      <c r="G441" s="10">
        <f t="shared" si="44"/>
        <v>130</v>
      </c>
      <c r="H441" s="5"/>
    </row>
    <row r="442" spans="1:8">
      <c r="A442" s="7" t="s">
        <v>754</v>
      </c>
      <c r="B442" s="7" t="s">
        <v>755</v>
      </c>
      <c r="C442" s="18">
        <v>286</v>
      </c>
      <c r="D442" s="15">
        <f t="shared" si="51"/>
        <v>306.02000000000004</v>
      </c>
      <c r="E442" s="8">
        <f t="shared" si="48"/>
        <v>7.0000000000000062E-2</v>
      </c>
      <c r="F442" s="9">
        <f t="shared" si="45"/>
        <v>1.2240800000000003</v>
      </c>
      <c r="G442" s="10">
        <f t="shared" si="44"/>
        <v>130</v>
      </c>
      <c r="H442" s="5"/>
    </row>
    <row r="443" spans="1:8">
      <c r="A443" s="11" t="s">
        <v>756</v>
      </c>
      <c r="B443" s="11" t="s">
        <v>757</v>
      </c>
      <c r="C443" s="19">
        <v>347</v>
      </c>
      <c r="D443" s="15">
        <f t="shared" si="51"/>
        <v>371.29</v>
      </c>
      <c r="E443" s="8">
        <f t="shared" si="48"/>
        <v>7.0000000000000062E-2</v>
      </c>
      <c r="F443" s="9">
        <f t="shared" si="45"/>
        <v>1.48516</v>
      </c>
      <c r="G443" s="10">
        <f t="shared" si="44"/>
        <v>150</v>
      </c>
      <c r="H443" s="5"/>
    </row>
    <row r="444" spans="1:8">
      <c r="A444" s="7" t="s">
        <v>758</v>
      </c>
      <c r="B444" s="7" t="s">
        <v>759</v>
      </c>
      <c r="C444" s="18">
        <v>333</v>
      </c>
      <c r="D444" s="15">
        <f t="shared" si="51"/>
        <v>356.31</v>
      </c>
      <c r="E444" s="8">
        <f t="shared" si="48"/>
        <v>7.0000000000000062E-2</v>
      </c>
      <c r="F444" s="9">
        <f t="shared" si="45"/>
        <v>1.4252400000000001</v>
      </c>
      <c r="G444" s="10">
        <f t="shared" si="44"/>
        <v>150</v>
      </c>
      <c r="H444" s="5"/>
    </row>
    <row r="445" spans="1:8">
      <c r="A445" s="11" t="s">
        <v>760</v>
      </c>
      <c r="B445" s="11" t="s">
        <v>761</v>
      </c>
      <c r="C445" s="19">
        <v>315</v>
      </c>
      <c r="D445" s="15">
        <f t="shared" si="51"/>
        <v>337.05</v>
      </c>
      <c r="E445" s="8">
        <f t="shared" si="48"/>
        <v>7.0000000000000062E-2</v>
      </c>
      <c r="F445" s="9">
        <f t="shared" si="45"/>
        <v>1.3482000000000001</v>
      </c>
      <c r="G445" s="10">
        <f t="shared" si="44"/>
        <v>140</v>
      </c>
      <c r="H445" s="5"/>
    </row>
    <row r="446" spans="1:8">
      <c r="A446" s="7" t="s">
        <v>762</v>
      </c>
      <c r="B446" s="7" t="s">
        <v>761</v>
      </c>
      <c r="C446" s="18">
        <v>315</v>
      </c>
      <c r="D446" s="15">
        <f t="shared" si="51"/>
        <v>337.05</v>
      </c>
      <c r="E446" s="8">
        <f t="shared" si="48"/>
        <v>7.0000000000000062E-2</v>
      </c>
      <c r="F446" s="9">
        <f t="shared" si="45"/>
        <v>1.3482000000000001</v>
      </c>
      <c r="G446" s="10">
        <f t="shared" si="44"/>
        <v>140</v>
      </c>
      <c r="H446" s="5"/>
    </row>
    <row r="447" spans="1:8">
      <c r="A447" s="7" t="s">
        <v>763</v>
      </c>
      <c r="B447" s="7" t="s">
        <v>764</v>
      </c>
      <c r="C447" s="18">
        <v>388</v>
      </c>
      <c r="D447" s="15">
        <f t="shared" si="51"/>
        <v>415.16</v>
      </c>
      <c r="E447" s="8">
        <f t="shared" si="48"/>
        <v>7.0000000000000062E-2</v>
      </c>
      <c r="F447" s="9">
        <f t="shared" si="45"/>
        <v>1.6606400000000001</v>
      </c>
      <c r="G447" s="10">
        <f t="shared" si="44"/>
        <v>170</v>
      </c>
      <c r="H447" s="5"/>
    </row>
    <row r="448" spans="1:8">
      <c r="A448" s="11" t="s">
        <v>765</v>
      </c>
      <c r="B448" s="11" t="s">
        <v>766</v>
      </c>
      <c r="C448" s="19">
        <v>416</v>
      </c>
      <c r="D448" s="15">
        <f t="shared" si="51"/>
        <v>445.12</v>
      </c>
      <c r="E448" s="8">
        <f t="shared" si="48"/>
        <v>7.0000000000000062E-2</v>
      </c>
      <c r="F448" s="9">
        <f t="shared" si="45"/>
        <v>1.7804800000000001</v>
      </c>
      <c r="G448" s="10">
        <f t="shared" si="44"/>
        <v>180</v>
      </c>
      <c r="H448" s="5"/>
    </row>
    <row r="449" spans="1:8">
      <c r="A449" s="7" t="s">
        <v>767</v>
      </c>
      <c r="B449" s="7" t="s">
        <v>768</v>
      </c>
      <c r="C449" s="18">
        <v>381</v>
      </c>
      <c r="D449" s="15">
        <v>391</v>
      </c>
      <c r="E449" s="8">
        <f t="shared" si="48"/>
        <v>2.6246719160105014E-2</v>
      </c>
      <c r="F449" s="9">
        <f t="shared" si="45"/>
        <v>1.5640000000000001</v>
      </c>
      <c r="G449" s="10">
        <f t="shared" si="44"/>
        <v>160</v>
      </c>
      <c r="H449" s="5"/>
    </row>
    <row r="450" spans="1:8">
      <c r="A450" s="7" t="s">
        <v>769</v>
      </c>
      <c r="B450" s="7" t="s">
        <v>768</v>
      </c>
      <c r="C450" s="18">
        <v>381</v>
      </c>
      <c r="D450" s="15">
        <v>391</v>
      </c>
      <c r="E450" s="8">
        <f t="shared" si="48"/>
        <v>2.6246719160105014E-2</v>
      </c>
      <c r="F450" s="9">
        <f t="shared" si="45"/>
        <v>1.5640000000000001</v>
      </c>
      <c r="G450" s="10">
        <f t="shared" ref="G450:G513" si="52">CEILING(F450*100,10)</f>
        <v>160</v>
      </c>
      <c r="H450" s="5"/>
    </row>
    <row r="451" spans="1:8">
      <c r="A451" s="7" t="s">
        <v>770</v>
      </c>
      <c r="B451" s="7" t="s">
        <v>771</v>
      </c>
      <c r="C451" s="18">
        <v>421</v>
      </c>
      <c r="D451" s="15">
        <v>400</v>
      </c>
      <c r="E451" s="8">
        <f t="shared" ref="E451:E514" si="53">D451/C451-1</f>
        <v>-4.9881235154394354E-2</v>
      </c>
      <c r="F451" s="9">
        <f t="shared" ref="F451:F514" si="54">D451*0.4%</f>
        <v>1.6</v>
      </c>
      <c r="G451" s="10">
        <f t="shared" si="52"/>
        <v>160</v>
      </c>
      <c r="H451" s="5"/>
    </row>
    <row r="452" spans="1:8">
      <c r="A452" s="7" t="s">
        <v>772</v>
      </c>
      <c r="B452" s="7" t="s">
        <v>773</v>
      </c>
      <c r="C452" s="18">
        <v>314</v>
      </c>
      <c r="D452" s="15">
        <v>311</v>
      </c>
      <c r="E452" s="8">
        <f t="shared" si="53"/>
        <v>-9.5541401273885329E-3</v>
      </c>
      <c r="F452" s="9">
        <f t="shared" si="54"/>
        <v>1.244</v>
      </c>
      <c r="G452" s="10">
        <f t="shared" si="52"/>
        <v>130</v>
      </c>
      <c r="H452" s="5"/>
    </row>
    <row r="453" spans="1:8">
      <c r="A453" s="7" t="s">
        <v>774</v>
      </c>
      <c r="B453" s="7" t="s">
        <v>775</v>
      </c>
      <c r="C453" s="18">
        <v>251</v>
      </c>
      <c r="D453" s="15">
        <v>220</v>
      </c>
      <c r="E453" s="8">
        <f t="shared" si="53"/>
        <v>-0.12350597609561753</v>
      </c>
      <c r="F453" s="9">
        <f t="shared" si="54"/>
        <v>0.88</v>
      </c>
      <c r="G453" s="10">
        <f t="shared" si="52"/>
        <v>90</v>
      </c>
      <c r="H453" s="5"/>
    </row>
    <row r="454" spans="1:8">
      <c r="A454" s="7" t="s">
        <v>776</v>
      </c>
      <c r="B454" s="7" t="s">
        <v>777</v>
      </c>
      <c r="C454" s="18">
        <v>289</v>
      </c>
      <c r="D454" s="15">
        <v>281</v>
      </c>
      <c r="E454" s="8">
        <f t="shared" si="53"/>
        <v>-2.7681660899653959E-2</v>
      </c>
      <c r="F454" s="9">
        <f t="shared" si="54"/>
        <v>1.1240000000000001</v>
      </c>
      <c r="G454" s="10">
        <f t="shared" si="52"/>
        <v>120</v>
      </c>
      <c r="H454" s="5"/>
    </row>
    <row r="455" spans="1:8">
      <c r="A455" s="7" t="s">
        <v>778</v>
      </c>
      <c r="B455" s="7" t="s">
        <v>779</v>
      </c>
      <c r="C455" s="18">
        <v>503</v>
      </c>
      <c r="D455" s="15">
        <f t="shared" ref="D455:D457" si="55">C455*1.07</f>
        <v>538.21</v>
      </c>
      <c r="E455" s="8">
        <f t="shared" si="53"/>
        <v>7.0000000000000062E-2</v>
      </c>
      <c r="F455" s="9">
        <f t="shared" si="54"/>
        <v>2.1528400000000003</v>
      </c>
      <c r="G455" s="10">
        <f t="shared" si="52"/>
        <v>220</v>
      </c>
      <c r="H455" s="5"/>
    </row>
    <row r="456" spans="1:8">
      <c r="A456" s="11" t="s">
        <v>780</v>
      </c>
      <c r="B456" s="11" t="s">
        <v>781</v>
      </c>
      <c r="C456" s="19">
        <v>503</v>
      </c>
      <c r="D456" s="15">
        <f t="shared" si="55"/>
        <v>538.21</v>
      </c>
      <c r="E456" s="8">
        <f t="shared" si="53"/>
        <v>7.0000000000000062E-2</v>
      </c>
      <c r="F456" s="9">
        <f t="shared" si="54"/>
        <v>2.1528400000000003</v>
      </c>
      <c r="G456" s="10">
        <f t="shared" si="52"/>
        <v>220</v>
      </c>
      <c r="H456" s="5"/>
    </row>
    <row r="457" spans="1:8">
      <c r="A457" s="7" t="s">
        <v>782</v>
      </c>
      <c r="B457" s="7" t="s">
        <v>783</v>
      </c>
      <c r="C457" s="18">
        <v>356</v>
      </c>
      <c r="D457" s="15">
        <f t="shared" si="55"/>
        <v>380.92</v>
      </c>
      <c r="E457" s="8">
        <f t="shared" si="53"/>
        <v>7.0000000000000062E-2</v>
      </c>
      <c r="F457" s="9">
        <f t="shared" si="54"/>
        <v>1.5236800000000001</v>
      </c>
      <c r="G457" s="10">
        <f t="shared" si="52"/>
        <v>160</v>
      </c>
      <c r="H457" s="5"/>
    </row>
    <row r="458" spans="1:8">
      <c r="A458" s="12" t="s">
        <v>784</v>
      </c>
      <c r="B458" s="12" t="s">
        <v>785</v>
      </c>
      <c r="C458" s="18">
        <v>364</v>
      </c>
      <c r="D458" s="15">
        <v>373</v>
      </c>
      <c r="E458" s="8">
        <f t="shared" si="53"/>
        <v>2.4725274725274637E-2</v>
      </c>
      <c r="F458" s="9">
        <f t="shared" si="54"/>
        <v>1.492</v>
      </c>
      <c r="G458" s="10">
        <f t="shared" si="52"/>
        <v>150</v>
      </c>
      <c r="H458" s="5"/>
    </row>
    <row r="459" spans="1:8">
      <c r="A459" s="7" t="s">
        <v>786</v>
      </c>
      <c r="B459" s="7" t="s">
        <v>787</v>
      </c>
      <c r="C459" s="18">
        <v>360</v>
      </c>
      <c r="D459" s="15">
        <v>367</v>
      </c>
      <c r="E459" s="8">
        <f t="shared" si="53"/>
        <v>1.9444444444444375E-2</v>
      </c>
      <c r="F459" s="9">
        <f t="shared" si="54"/>
        <v>1.468</v>
      </c>
      <c r="G459" s="10">
        <f t="shared" si="52"/>
        <v>150</v>
      </c>
      <c r="H459" s="5"/>
    </row>
    <row r="460" spans="1:8">
      <c r="A460" s="7" t="s">
        <v>788</v>
      </c>
      <c r="B460" s="7" t="s">
        <v>789</v>
      </c>
      <c r="C460" s="18">
        <v>297</v>
      </c>
      <c r="D460" s="15">
        <v>273</v>
      </c>
      <c r="E460" s="8">
        <f t="shared" si="53"/>
        <v>-8.0808080808080773E-2</v>
      </c>
      <c r="F460" s="9">
        <f t="shared" si="54"/>
        <v>1.0920000000000001</v>
      </c>
      <c r="G460" s="10">
        <f t="shared" si="52"/>
        <v>110</v>
      </c>
      <c r="H460" s="5"/>
    </row>
    <row r="461" spans="1:8">
      <c r="A461" s="7" t="s">
        <v>790</v>
      </c>
      <c r="B461" s="7" t="s">
        <v>791</v>
      </c>
      <c r="C461" s="18">
        <v>647</v>
      </c>
      <c r="D461" s="15">
        <f t="shared" ref="D461:D462" si="56">C461*1.07</f>
        <v>692.29000000000008</v>
      </c>
      <c r="E461" s="8">
        <f t="shared" si="53"/>
        <v>7.0000000000000062E-2</v>
      </c>
      <c r="F461" s="9">
        <f t="shared" si="54"/>
        <v>2.7691600000000003</v>
      </c>
      <c r="G461" s="10">
        <f t="shared" si="52"/>
        <v>280</v>
      </c>
      <c r="H461" s="5"/>
    </row>
    <row r="462" spans="1:8">
      <c r="A462" s="11" t="s">
        <v>792</v>
      </c>
      <c r="B462" s="11" t="s">
        <v>793</v>
      </c>
      <c r="C462" s="19">
        <v>702</v>
      </c>
      <c r="D462" s="15">
        <f t="shared" si="56"/>
        <v>751.1400000000001</v>
      </c>
      <c r="E462" s="8">
        <f t="shared" si="53"/>
        <v>7.0000000000000062E-2</v>
      </c>
      <c r="F462" s="9">
        <f t="shared" si="54"/>
        <v>3.0045600000000006</v>
      </c>
      <c r="G462" s="10">
        <f t="shared" si="52"/>
        <v>310</v>
      </c>
      <c r="H462" s="5"/>
    </row>
    <row r="463" spans="1:8">
      <c r="A463" s="7" t="s">
        <v>794</v>
      </c>
      <c r="B463" s="7" t="s">
        <v>795</v>
      </c>
      <c r="C463" s="18">
        <v>577</v>
      </c>
      <c r="D463" s="15">
        <v>601</v>
      </c>
      <c r="E463" s="8">
        <f t="shared" si="53"/>
        <v>4.1594454072790388E-2</v>
      </c>
      <c r="F463" s="9">
        <f t="shared" si="54"/>
        <v>2.4039999999999999</v>
      </c>
      <c r="G463" s="10">
        <f t="shared" si="52"/>
        <v>250</v>
      </c>
      <c r="H463" s="5"/>
    </row>
    <row r="464" spans="1:8">
      <c r="A464" s="7" t="s">
        <v>796</v>
      </c>
      <c r="B464" s="7" t="s">
        <v>797</v>
      </c>
      <c r="C464" s="18">
        <v>1992</v>
      </c>
      <c r="D464" s="15">
        <v>1246</v>
      </c>
      <c r="E464" s="8">
        <f t="shared" si="53"/>
        <v>-0.37449799196787148</v>
      </c>
      <c r="F464" s="9">
        <f t="shared" si="54"/>
        <v>4.984</v>
      </c>
      <c r="G464" s="10">
        <f t="shared" si="52"/>
        <v>500</v>
      </c>
      <c r="H464" s="5"/>
    </row>
    <row r="465" spans="1:8">
      <c r="A465" s="7" t="s">
        <v>798</v>
      </c>
      <c r="B465" s="7" t="s">
        <v>797</v>
      </c>
      <c r="C465" s="18">
        <v>1235</v>
      </c>
      <c r="D465" s="15">
        <v>1246</v>
      </c>
      <c r="E465" s="8">
        <f t="shared" si="53"/>
        <v>8.9068825910931793E-3</v>
      </c>
      <c r="F465" s="9">
        <f t="shared" si="54"/>
        <v>4.984</v>
      </c>
      <c r="G465" s="10">
        <f t="shared" si="52"/>
        <v>500</v>
      </c>
      <c r="H465" s="5"/>
    </row>
    <row r="466" spans="1:8">
      <c r="A466" s="12" t="s">
        <v>799</v>
      </c>
      <c r="B466" s="12" t="s">
        <v>800</v>
      </c>
      <c r="C466" s="18">
        <v>1235</v>
      </c>
      <c r="D466" s="15">
        <v>812</v>
      </c>
      <c r="E466" s="8">
        <f t="shared" si="53"/>
        <v>-0.34251012145748982</v>
      </c>
      <c r="F466" s="9">
        <f t="shared" si="54"/>
        <v>3.2480000000000002</v>
      </c>
      <c r="G466" s="10">
        <f t="shared" si="52"/>
        <v>330</v>
      </c>
      <c r="H466" s="5"/>
    </row>
    <row r="467" spans="1:8">
      <c r="A467" s="12" t="s">
        <v>801</v>
      </c>
      <c r="B467" s="12" t="s">
        <v>802</v>
      </c>
      <c r="C467" s="18">
        <v>803</v>
      </c>
      <c r="D467" s="15">
        <v>865</v>
      </c>
      <c r="E467" s="8">
        <f t="shared" si="53"/>
        <v>7.7210460772104694E-2</v>
      </c>
      <c r="F467" s="9">
        <f t="shared" si="54"/>
        <v>3.46</v>
      </c>
      <c r="G467" s="10">
        <f t="shared" si="52"/>
        <v>350</v>
      </c>
      <c r="H467" s="5"/>
    </row>
    <row r="468" spans="1:8">
      <c r="A468" s="11" t="s">
        <v>803</v>
      </c>
      <c r="B468" s="11" t="s">
        <v>803</v>
      </c>
      <c r="C468" s="19">
        <v>601</v>
      </c>
      <c r="D468" s="15">
        <f t="shared" ref="D468:D469" si="57">C468*1.07</f>
        <v>643.07000000000005</v>
      </c>
      <c r="E468" s="8">
        <f t="shared" si="53"/>
        <v>7.0000000000000062E-2</v>
      </c>
      <c r="F468" s="9">
        <f t="shared" si="54"/>
        <v>2.5722800000000001</v>
      </c>
      <c r="G468" s="10">
        <f t="shared" si="52"/>
        <v>260</v>
      </c>
      <c r="H468" s="5"/>
    </row>
    <row r="469" spans="1:8">
      <c r="A469" s="7" t="s">
        <v>804</v>
      </c>
      <c r="B469" s="7" t="s">
        <v>805</v>
      </c>
      <c r="C469" s="18">
        <v>474</v>
      </c>
      <c r="D469" s="15">
        <f t="shared" si="57"/>
        <v>507.18</v>
      </c>
      <c r="E469" s="8">
        <f t="shared" si="53"/>
        <v>7.0000000000000062E-2</v>
      </c>
      <c r="F469" s="9">
        <f t="shared" si="54"/>
        <v>2.0287199999999999</v>
      </c>
      <c r="G469" s="10">
        <f t="shared" si="52"/>
        <v>210</v>
      </c>
      <c r="H469" s="5"/>
    </row>
    <row r="470" spans="1:8">
      <c r="A470" s="7" t="s">
        <v>806</v>
      </c>
      <c r="B470" s="7" t="s">
        <v>807</v>
      </c>
      <c r="C470" s="18">
        <v>444</v>
      </c>
      <c r="D470" s="15">
        <v>443</v>
      </c>
      <c r="E470" s="8">
        <f t="shared" si="53"/>
        <v>-2.2522522522522292E-3</v>
      </c>
      <c r="F470" s="9">
        <f t="shared" si="54"/>
        <v>1.772</v>
      </c>
      <c r="G470" s="10">
        <f t="shared" si="52"/>
        <v>180</v>
      </c>
      <c r="H470" s="5"/>
    </row>
    <row r="471" spans="1:8">
      <c r="A471" s="7" t="s">
        <v>808</v>
      </c>
      <c r="B471" s="7" t="s">
        <v>809</v>
      </c>
      <c r="C471" s="18">
        <v>1077</v>
      </c>
      <c r="D471" s="15">
        <f>C471*1.07</f>
        <v>1152.3900000000001</v>
      </c>
      <c r="E471" s="8">
        <f t="shared" si="53"/>
        <v>7.0000000000000062E-2</v>
      </c>
      <c r="F471" s="9">
        <f t="shared" si="54"/>
        <v>4.6095600000000001</v>
      </c>
      <c r="G471" s="10">
        <f t="shared" si="52"/>
        <v>470</v>
      </c>
      <c r="H471" s="5"/>
    </row>
    <row r="472" spans="1:8">
      <c r="A472" s="7" t="s">
        <v>810</v>
      </c>
      <c r="B472" s="7" t="s">
        <v>811</v>
      </c>
      <c r="C472" s="18">
        <v>1150</v>
      </c>
      <c r="D472" s="15">
        <f t="shared" ref="D472:D502" si="58">C472*1.07</f>
        <v>1230.5</v>
      </c>
      <c r="E472" s="8">
        <f t="shared" si="53"/>
        <v>7.0000000000000062E-2</v>
      </c>
      <c r="F472" s="9">
        <f t="shared" si="54"/>
        <v>4.9219999999999997</v>
      </c>
      <c r="G472" s="10">
        <f t="shared" si="52"/>
        <v>500</v>
      </c>
      <c r="H472" s="5"/>
    </row>
    <row r="473" spans="1:8">
      <c r="A473" s="7" t="s">
        <v>812</v>
      </c>
      <c r="B473" s="7" t="s">
        <v>813</v>
      </c>
      <c r="C473" s="18">
        <v>687</v>
      </c>
      <c r="D473" s="15">
        <f t="shared" si="58"/>
        <v>735.09</v>
      </c>
      <c r="E473" s="8">
        <f t="shared" si="53"/>
        <v>7.0000000000000062E-2</v>
      </c>
      <c r="F473" s="9">
        <f t="shared" si="54"/>
        <v>2.9403600000000001</v>
      </c>
      <c r="G473" s="10">
        <f t="shared" si="52"/>
        <v>300</v>
      </c>
      <c r="H473" s="5"/>
    </row>
    <row r="474" spans="1:8">
      <c r="A474" s="7" t="s">
        <v>814</v>
      </c>
      <c r="B474" s="7" t="s">
        <v>815</v>
      </c>
      <c r="C474" s="18">
        <v>798</v>
      </c>
      <c r="D474" s="15">
        <f t="shared" si="58"/>
        <v>853.86</v>
      </c>
      <c r="E474" s="8">
        <f t="shared" si="53"/>
        <v>7.0000000000000062E-2</v>
      </c>
      <c r="F474" s="9">
        <f t="shared" si="54"/>
        <v>3.4154400000000003</v>
      </c>
      <c r="G474" s="10">
        <f t="shared" si="52"/>
        <v>350</v>
      </c>
      <c r="H474" s="5"/>
    </row>
    <row r="475" spans="1:8">
      <c r="A475" s="7" t="s">
        <v>816</v>
      </c>
      <c r="B475" s="7" t="s">
        <v>817</v>
      </c>
      <c r="C475" s="18">
        <v>2117</v>
      </c>
      <c r="D475" s="15">
        <f t="shared" si="58"/>
        <v>2265.19</v>
      </c>
      <c r="E475" s="8">
        <f t="shared" si="53"/>
        <v>7.0000000000000062E-2</v>
      </c>
      <c r="F475" s="9">
        <f t="shared" si="54"/>
        <v>9.0607600000000001</v>
      </c>
      <c r="G475" s="10">
        <f t="shared" si="52"/>
        <v>910</v>
      </c>
      <c r="H475" s="5"/>
    </row>
    <row r="476" spans="1:8">
      <c r="A476" s="7" t="s">
        <v>818</v>
      </c>
      <c r="B476" s="7" t="s">
        <v>819</v>
      </c>
      <c r="C476" s="18">
        <v>733</v>
      </c>
      <c r="D476" s="15">
        <f t="shared" si="58"/>
        <v>784.31000000000006</v>
      </c>
      <c r="E476" s="8">
        <f t="shared" si="53"/>
        <v>7.0000000000000062E-2</v>
      </c>
      <c r="F476" s="9">
        <f t="shared" si="54"/>
        <v>3.1372400000000003</v>
      </c>
      <c r="G476" s="10">
        <f t="shared" si="52"/>
        <v>320</v>
      </c>
      <c r="H476" s="5"/>
    </row>
    <row r="477" spans="1:8">
      <c r="A477" s="7" t="s">
        <v>820</v>
      </c>
      <c r="B477" s="7" t="s">
        <v>821</v>
      </c>
      <c r="C477" s="18">
        <v>1116</v>
      </c>
      <c r="D477" s="15">
        <f t="shared" si="58"/>
        <v>1194.1200000000001</v>
      </c>
      <c r="E477" s="8">
        <f t="shared" si="53"/>
        <v>7.0000000000000062E-2</v>
      </c>
      <c r="F477" s="9">
        <f t="shared" si="54"/>
        <v>4.7764800000000003</v>
      </c>
      <c r="G477" s="10">
        <f t="shared" si="52"/>
        <v>480</v>
      </c>
      <c r="H477" s="5"/>
    </row>
    <row r="478" spans="1:8">
      <c r="A478" s="11" t="s">
        <v>822</v>
      </c>
      <c r="B478" s="11" t="s">
        <v>823</v>
      </c>
      <c r="C478" s="19">
        <v>1116</v>
      </c>
      <c r="D478" s="15">
        <f t="shared" si="58"/>
        <v>1194.1200000000001</v>
      </c>
      <c r="E478" s="8">
        <f t="shared" si="53"/>
        <v>7.0000000000000062E-2</v>
      </c>
      <c r="F478" s="9">
        <f t="shared" si="54"/>
        <v>4.7764800000000003</v>
      </c>
      <c r="G478" s="10">
        <f t="shared" si="52"/>
        <v>480</v>
      </c>
      <c r="H478" s="5"/>
    </row>
    <row r="479" spans="1:8">
      <c r="A479" s="7" t="s">
        <v>824</v>
      </c>
      <c r="B479" s="7" t="s">
        <v>825</v>
      </c>
      <c r="C479" s="18">
        <v>188</v>
      </c>
      <c r="D479" s="15">
        <f t="shared" si="58"/>
        <v>201.16000000000003</v>
      </c>
      <c r="E479" s="8">
        <f t="shared" si="53"/>
        <v>7.0000000000000062E-2</v>
      </c>
      <c r="F479" s="9">
        <f t="shared" si="54"/>
        <v>0.80464000000000013</v>
      </c>
      <c r="G479" s="10">
        <f t="shared" si="52"/>
        <v>90</v>
      </c>
      <c r="H479" s="5"/>
    </row>
    <row r="480" spans="1:8">
      <c r="A480" s="7" t="s">
        <v>826</v>
      </c>
      <c r="B480" s="7" t="s">
        <v>827</v>
      </c>
      <c r="C480" s="18">
        <v>175</v>
      </c>
      <c r="D480" s="15">
        <f t="shared" si="58"/>
        <v>187.25</v>
      </c>
      <c r="E480" s="8">
        <f t="shared" si="53"/>
        <v>7.0000000000000062E-2</v>
      </c>
      <c r="F480" s="9">
        <f t="shared" si="54"/>
        <v>0.749</v>
      </c>
      <c r="G480" s="10">
        <f t="shared" si="52"/>
        <v>80</v>
      </c>
      <c r="H480" s="5"/>
    </row>
    <row r="481" spans="1:8">
      <c r="A481" s="7" t="s">
        <v>828</v>
      </c>
      <c r="B481" s="7" t="s">
        <v>829</v>
      </c>
      <c r="C481" s="18">
        <v>154</v>
      </c>
      <c r="D481" s="15">
        <f t="shared" si="58"/>
        <v>164.78</v>
      </c>
      <c r="E481" s="8">
        <f t="shared" si="53"/>
        <v>7.0000000000000062E-2</v>
      </c>
      <c r="F481" s="9">
        <f t="shared" si="54"/>
        <v>0.65912000000000004</v>
      </c>
      <c r="G481" s="10">
        <f t="shared" si="52"/>
        <v>70</v>
      </c>
      <c r="H481" s="5"/>
    </row>
    <row r="482" spans="1:8">
      <c r="A482" s="7" t="s">
        <v>830</v>
      </c>
      <c r="B482" s="7" t="s">
        <v>831</v>
      </c>
      <c r="C482" s="18">
        <v>166</v>
      </c>
      <c r="D482" s="15">
        <f t="shared" si="58"/>
        <v>177.62</v>
      </c>
      <c r="E482" s="8">
        <f t="shared" si="53"/>
        <v>7.0000000000000062E-2</v>
      </c>
      <c r="F482" s="9">
        <f t="shared" si="54"/>
        <v>0.71048</v>
      </c>
      <c r="G482" s="10">
        <f t="shared" si="52"/>
        <v>80</v>
      </c>
      <c r="H482" s="5"/>
    </row>
    <row r="483" spans="1:8">
      <c r="A483" s="7" t="s">
        <v>832</v>
      </c>
      <c r="B483" s="7" t="s">
        <v>833</v>
      </c>
      <c r="C483" s="18">
        <v>179</v>
      </c>
      <c r="D483" s="15">
        <f t="shared" si="58"/>
        <v>191.53</v>
      </c>
      <c r="E483" s="8">
        <f t="shared" si="53"/>
        <v>7.0000000000000062E-2</v>
      </c>
      <c r="F483" s="9">
        <f t="shared" si="54"/>
        <v>0.76612000000000002</v>
      </c>
      <c r="G483" s="10">
        <f t="shared" si="52"/>
        <v>80</v>
      </c>
      <c r="H483" s="5"/>
    </row>
    <row r="484" spans="1:8">
      <c r="A484" s="7" t="s">
        <v>834</v>
      </c>
      <c r="B484" s="7" t="s">
        <v>835</v>
      </c>
      <c r="C484" s="18">
        <v>158</v>
      </c>
      <c r="D484" s="15">
        <f t="shared" si="58"/>
        <v>169.06</v>
      </c>
      <c r="E484" s="8">
        <f t="shared" si="53"/>
        <v>7.0000000000000062E-2</v>
      </c>
      <c r="F484" s="9">
        <f t="shared" si="54"/>
        <v>0.67624000000000006</v>
      </c>
      <c r="G484" s="10">
        <f t="shared" si="52"/>
        <v>70</v>
      </c>
      <c r="H484" s="5"/>
    </row>
    <row r="485" spans="1:8">
      <c r="A485" s="7" t="s">
        <v>836</v>
      </c>
      <c r="B485" s="7" t="s">
        <v>837</v>
      </c>
      <c r="C485" s="18">
        <v>158</v>
      </c>
      <c r="D485" s="15">
        <f t="shared" si="58"/>
        <v>169.06</v>
      </c>
      <c r="E485" s="8">
        <f t="shared" si="53"/>
        <v>7.0000000000000062E-2</v>
      </c>
      <c r="F485" s="9">
        <f t="shared" si="54"/>
        <v>0.67624000000000006</v>
      </c>
      <c r="G485" s="10">
        <f t="shared" si="52"/>
        <v>70</v>
      </c>
      <c r="H485" s="5"/>
    </row>
    <row r="486" spans="1:8">
      <c r="A486" s="7" t="s">
        <v>838</v>
      </c>
      <c r="B486" s="7" t="s">
        <v>839</v>
      </c>
      <c r="C486" s="18">
        <v>227</v>
      </c>
      <c r="D486" s="15">
        <f t="shared" si="58"/>
        <v>242.89000000000001</v>
      </c>
      <c r="E486" s="8">
        <f t="shared" si="53"/>
        <v>7.0000000000000062E-2</v>
      </c>
      <c r="F486" s="9">
        <f t="shared" si="54"/>
        <v>0.97156000000000009</v>
      </c>
      <c r="G486" s="10">
        <f t="shared" si="52"/>
        <v>100</v>
      </c>
      <c r="H486" s="5"/>
    </row>
    <row r="487" spans="1:8">
      <c r="A487" s="7" t="s">
        <v>840</v>
      </c>
      <c r="B487" s="7" t="s">
        <v>841</v>
      </c>
      <c r="C487" s="18">
        <v>201</v>
      </c>
      <c r="D487" s="15">
        <f t="shared" si="58"/>
        <v>215.07000000000002</v>
      </c>
      <c r="E487" s="8">
        <f t="shared" si="53"/>
        <v>7.0000000000000062E-2</v>
      </c>
      <c r="F487" s="9">
        <f t="shared" si="54"/>
        <v>0.86028000000000016</v>
      </c>
      <c r="G487" s="10">
        <f t="shared" si="52"/>
        <v>90</v>
      </c>
      <c r="H487" s="5"/>
    </row>
    <row r="488" spans="1:8">
      <c r="A488" s="7" t="s">
        <v>842</v>
      </c>
      <c r="B488" s="7" t="s">
        <v>841</v>
      </c>
      <c r="C488" s="18">
        <v>201</v>
      </c>
      <c r="D488" s="15">
        <f t="shared" si="58"/>
        <v>215.07000000000002</v>
      </c>
      <c r="E488" s="8">
        <f t="shared" si="53"/>
        <v>7.0000000000000062E-2</v>
      </c>
      <c r="F488" s="9">
        <f t="shared" si="54"/>
        <v>0.86028000000000016</v>
      </c>
      <c r="G488" s="10">
        <f t="shared" si="52"/>
        <v>90</v>
      </c>
      <c r="H488" s="5"/>
    </row>
    <row r="489" spans="1:8">
      <c r="A489" s="7" t="s">
        <v>843</v>
      </c>
      <c r="B489" s="7" t="s">
        <v>844</v>
      </c>
      <c r="C489" s="18">
        <v>209</v>
      </c>
      <c r="D489" s="15">
        <f t="shared" si="58"/>
        <v>223.63000000000002</v>
      </c>
      <c r="E489" s="8">
        <f t="shared" si="53"/>
        <v>7.0000000000000062E-2</v>
      </c>
      <c r="F489" s="9">
        <f t="shared" si="54"/>
        <v>0.89452000000000009</v>
      </c>
      <c r="G489" s="10">
        <f t="shared" si="52"/>
        <v>90</v>
      </c>
      <c r="H489" s="5"/>
    </row>
    <row r="490" spans="1:8">
      <c r="A490" s="7" t="s">
        <v>845</v>
      </c>
      <c r="B490" s="7" t="s">
        <v>846</v>
      </c>
      <c r="C490" s="18">
        <v>248</v>
      </c>
      <c r="D490" s="15">
        <f t="shared" si="58"/>
        <v>265.36</v>
      </c>
      <c r="E490" s="8">
        <f t="shared" si="53"/>
        <v>7.0000000000000062E-2</v>
      </c>
      <c r="F490" s="9">
        <f t="shared" si="54"/>
        <v>1.0614400000000002</v>
      </c>
      <c r="G490" s="10">
        <f t="shared" si="52"/>
        <v>110</v>
      </c>
      <c r="H490" s="5"/>
    </row>
    <row r="491" spans="1:8">
      <c r="A491" s="7" t="s">
        <v>847</v>
      </c>
      <c r="B491" s="7" t="s">
        <v>846</v>
      </c>
      <c r="C491" s="18">
        <v>248</v>
      </c>
      <c r="D491" s="15">
        <f t="shared" si="58"/>
        <v>265.36</v>
      </c>
      <c r="E491" s="8">
        <f t="shared" si="53"/>
        <v>7.0000000000000062E-2</v>
      </c>
      <c r="F491" s="9">
        <f t="shared" si="54"/>
        <v>1.0614400000000002</v>
      </c>
      <c r="G491" s="10">
        <f t="shared" si="52"/>
        <v>110</v>
      </c>
      <c r="H491" s="5"/>
    </row>
    <row r="492" spans="1:8">
      <c r="A492" s="7" t="s">
        <v>848</v>
      </c>
      <c r="B492" s="7" t="s">
        <v>849</v>
      </c>
      <c r="C492" s="18">
        <v>335</v>
      </c>
      <c r="D492" s="15">
        <v>318</v>
      </c>
      <c r="E492" s="8">
        <f t="shared" si="53"/>
        <v>-5.0746268656716387E-2</v>
      </c>
      <c r="F492" s="9">
        <f t="shared" si="54"/>
        <v>1.272</v>
      </c>
      <c r="G492" s="10">
        <f t="shared" si="52"/>
        <v>130</v>
      </c>
      <c r="H492" s="5"/>
    </row>
    <row r="493" spans="1:8">
      <c r="A493" s="7" t="s">
        <v>850</v>
      </c>
      <c r="B493" s="7" t="s">
        <v>851</v>
      </c>
      <c r="C493" s="18">
        <v>369</v>
      </c>
      <c r="D493" s="15">
        <f t="shared" si="58"/>
        <v>394.83000000000004</v>
      </c>
      <c r="E493" s="8">
        <f t="shared" si="53"/>
        <v>7.0000000000000062E-2</v>
      </c>
      <c r="F493" s="9">
        <f t="shared" si="54"/>
        <v>1.5793200000000003</v>
      </c>
      <c r="G493" s="10">
        <f t="shared" si="52"/>
        <v>160</v>
      </c>
      <c r="H493" s="5"/>
    </row>
    <row r="494" spans="1:8">
      <c r="A494" s="11" t="s">
        <v>852</v>
      </c>
      <c r="B494" s="11" t="s">
        <v>853</v>
      </c>
      <c r="C494" s="19">
        <v>312</v>
      </c>
      <c r="D494" s="15">
        <f t="shared" si="58"/>
        <v>333.84000000000003</v>
      </c>
      <c r="E494" s="8">
        <f t="shared" si="53"/>
        <v>7.0000000000000062E-2</v>
      </c>
      <c r="F494" s="9">
        <f t="shared" si="54"/>
        <v>1.3353600000000001</v>
      </c>
      <c r="G494" s="10">
        <f t="shared" si="52"/>
        <v>140</v>
      </c>
      <c r="H494" s="5"/>
    </row>
    <row r="495" spans="1:8">
      <c r="A495" s="11" t="s">
        <v>854</v>
      </c>
      <c r="B495" s="11" t="s">
        <v>855</v>
      </c>
      <c r="C495" s="19">
        <v>356</v>
      </c>
      <c r="D495" s="15">
        <f t="shared" si="58"/>
        <v>380.92</v>
      </c>
      <c r="E495" s="8">
        <f t="shared" si="53"/>
        <v>7.0000000000000062E-2</v>
      </c>
      <c r="F495" s="9">
        <f t="shared" si="54"/>
        <v>1.5236800000000001</v>
      </c>
      <c r="G495" s="10">
        <f t="shared" si="52"/>
        <v>160</v>
      </c>
      <c r="H495" s="5"/>
    </row>
    <row r="496" spans="1:8">
      <c r="A496" s="7" t="s">
        <v>856</v>
      </c>
      <c r="B496" s="7" t="s">
        <v>857</v>
      </c>
      <c r="C496" s="18">
        <v>347</v>
      </c>
      <c r="D496" s="15">
        <f t="shared" si="58"/>
        <v>371.29</v>
      </c>
      <c r="E496" s="8">
        <f t="shared" si="53"/>
        <v>7.0000000000000062E-2</v>
      </c>
      <c r="F496" s="9">
        <f t="shared" si="54"/>
        <v>1.48516</v>
      </c>
      <c r="G496" s="10">
        <f t="shared" si="52"/>
        <v>150</v>
      </c>
      <c r="H496" s="5"/>
    </row>
    <row r="497" spans="1:8">
      <c r="A497" s="7" t="s">
        <v>858</v>
      </c>
      <c r="B497" s="7" t="s">
        <v>859</v>
      </c>
      <c r="C497" s="18">
        <v>141</v>
      </c>
      <c r="D497" s="15">
        <v>134</v>
      </c>
      <c r="E497" s="8">
        <f t="shared" si="53"/>
        <v>-4.9645390070921946E-2</v>
      </c>
      <c r="F497" s="9">
        <f t="shared" si="54"/>
        <v>0.53600000000000003</v>
      </c>
      <c r="G497" s="10">
        <f t="shared" si="52"/>
        <v>60</v>
      </c>
      <c r="H497" s="5"/>
    </row>
    <row r="498" spans="1:8">
      <c r="A498" s="7" t="s">
        <v>860</v>
      </c>
      <c r="B498" s="7" t="s">
        <v>861</v>
      </c>
      <c r="C498" s="18">
        <v>340</v>
      </c>
      <c r="D498" s="15">
        <f t="shared" si="58"/>
        <v>363.8</v>
      </c>
      <c r="E498" s="8">
        <f t="shared" si="53"/>
        <v>7.0000000000000062E-2</v>
      </c>
      <c r="F498" s="9">
        <f t="shared" si="54"/>
        <v>1.4552</v>
      </c>
      <c r="G498" s="10">
        <f t="shared" si="52"/>
        <v>150</v>
      </c>
      <c r="H498" s="5"/>
    </row>
    <row r="499" spans="1:8">
      <c r="A499" s="7" t="s">
        <v>862</v>
      </c>
      <c r="B499" s="7" t="s">
        <v>863</v>
      </c>
      <c r="C499" s="18">
        <v>300</v>
      </c>
      <c r="D499" s="15">
        <f t="shared" si="58"/>
        <v>321</v>
      </c>
      <c r="E499" s="8">
        <f t="shared" si="53"/>
        <v>7.0000000000000062E-2</v>
      </c>
      <c r="F499" s="9">
        <f t="shared" si="54"/>
        <v>1.284</v>
      </c>
      <c r="G499" s="10">
        <f t="shared" si="52"/>
        <v>130</v>
      </c>
      <c r="H499" s="5"/>
    </row>
    <row r="500" spans="1:8">
      <c r="A500" s="7" t="s">
        <v>864</v>
      </c>
      <c r="B500" s="7" t="s">
        <v>865</v>
      </c>
      <c r="C500" s="18">
        <v>366</v>
      </c>
      <c r="D500" s="15">
        <f t="shared" si="58"/>
        <v>391.62</v>
      </c>
      <c r="E500" s="8">
        <f t="shared" si="53"/>
        <v>7.0000000000000062E-2</v>
      </c>
      <c r="F500" s="9">
        <f t="shared" si="54"/>
        <v>1.5664800000000001</v>
      </c>
      <c r="G500" s="10">
        <f t="shared" si="52"/>
        <v>160</v>
      </c>
      <c r="H500" s="5"/>
    </row>
    <row r="501" spans="1:8">
      <c r="A501" s="11" t="s">
        <v>866</v>
      </c>
      <c r="B501" s="11" t="s">
        <v>867</v>
      </c>
      <c r="C501" s="19">
        <v>396</v>
      </c>
      <c r="D501" s="15">
        <f t="shared" si="58"/>
        <v>423.72</v>
      </c>
      <c r="E501" s="8">
        <f t="shared" si="53"/>
        <v>7.0000000000000062E-2</v>
      </c>
      <c r="F501" s="9">
        <f t="shared" si="54"/>
        <v>1.6948800000000002</v>
      </c>
      <c r="G501" s="10">
        <f t="shared" si="52"/>
        <v>170</v>
      </c>
      <c r="H501" s="5"/>
    </row>
    <row r="502" spans="1:8">
      <c r="A502" s="7" t="s">
        <v>868</v>
      </c>
      <c r="B502" s="7" t="s">
        <v>869</v>
      </c>
      <c r="C502" s="18">
        <v>410</v>
      </c>
      <c r="D502" s="15">
        <f t="shared" si="58"/>
        <v>438.70000000000005</v>
      </c>
      <c r="E502" s="8">
        <f t="shared" si="53"/>
        <v>7.0000000000000062E-2</v>
      </c>
      <c r="F502" s="9">
        <f t="shared" si="54"/>
        <v>1.7548000000000001</v>
      </c>
      <c r="G502" s="10">
        <f t="shared" si="52"/>
        <v>180</v>
      </c>
      <c r="H502" s="5"/>
    </row>
    <row r="503" spans="1:8">
      <c r="A503" s="7" t="s">
        <v>870</v>
      </c>
      <c r="B503" s="7" t="s">
        <v>871</v>
      </c>
      <c r="C503" s="18">
        <v>150</v>
      </c>
      <c r="D503" s="15">
        <v>153</v>
      </c>
      <c r="E503" s="8">
        <f t="shared" si="53"/>
        <v>2.0000000000000018E-2</v>
      </c>
      <c r="F503" s="9">
        <f t="shared" si="54"/>
        <v>0.61199999999999999</v>
      </c>
      <c r="G503" s="10">
        <f t="shared" si="52"/>
        <v>70</v>
      </c>
      <c r="H503" s="5"/>
    </row>
    <row r="504" spans="1:8">
      <c r="A504" s="12" t="s">
        <v>872</v>
      </c>
      <c r="B504" s="12" t="s">
        <v>873</v>
      </c>
      <c r="C504" s="18">
        <v>150</v>
      </c>
      <c r="D504" s="15">
        <f>C504*1.02</f>
        <v>153</v>
      </c>
      <c r="E504" s="8">
        <f t="shared" si="53"/>
        <v>2.0000000000000018E-2</v>
      </c>
      <c r="F504" s="9">
        <f t="shared" si="54"/>
        <v>0.61199999999999999</v>
      </c>
      <c r="G504" s="10">
        <f t="shared" si="52"/>
        <v>70</v>
      </c>
      <c r="H504" s="5"/>
    </row>
    <row r="505" spans="1:8">
      <c r="A505" s="7" t="s">
        <v>874</v>
      </c>
      <c r="B505" s="7" t="s">
        <v>875</v>
      </c>
      <c r="C505" s="18">
        <v>400</v>
      </c>
      <c r="D505" s="15">
        <f>C505*1.02</f>
        <v>408</v>
      </c>
      <c r="E505" s="8">
        <f t="shared" si="53"/>
        <v>2.0000000000000018E-2</v>
      </c>
      <c r="F505" s="9">
        <f t="shared" si="54"/>
        <v>1.6320000000000001</v>
      </c>
      <c r="G505" s="10">
        <f t="shared" si="52"/>
        <v>170</v>
      </c>
      <c r="H505" s="5"/>
    </row>
    <row r="506" spans="1:8">
      <c r="A506" s="7" t="s">
        <v>876</v>
      </c>
      <c r="B506" s="7" t="s">
        <v>877</v>
      </c>
      <c r="C506" s="18">
        <v>329</v>
      </c>
      <c r="D506" s="15">
        <v>329</v>
      </c>
      <c r="E506" s="8">
        <f t="shared" si="53"/>
        <v>0</v>
      </c>
      <c r="F506" s="9">
        <f t="shared" si="54"/>
        <v>1.3160000000000001</v>
      </c>
      <c r="G506" s="10">
        <f t="shared" si="52"/>
        <v>140</v>
      </c>
      <c r="H506" s="5"/>
    </row>
    <row r="507" spans="1:8">
      <c r="A507" s="12" t="s">
        <v>878</v>
      </c>
      <c r="B507" s="12" t="s">
        <v>879</v>
      </c>
      <c r="C507" s="18">
        <v>329</v>
      </c>
      <c r="D507" s="15">
        <f t="shared" ref="D507:D510" si="59">C507*1.07</f>
        <v>352.03000000000003</v>
      </c>
      <c r="E507" s="8">
        <f t="shared" si="53"/>
        <v>7.0000000000000062E-2</v>
      </c>
      <c r="F507" s="9">
        <f t="shared" si="54"/>
        <v>1.40812</v>
      </c>
      <c r="G507" s="10">
        <f t="shared" si="52"/>
        <v>150</v>
      </c>
      <c r="H507" s="5"/>
    </row>
    <row r="508" spans="1:8">
      <c r="A508" s="12" t="s">
        <v>880</v>
      </c>
      <c r="B508" s="12" t="s">
        <v>881</v>
      </c>
      <c r="C508" s="18">
        <v>400</v>
      </c>
      <c r="D508" s="15">
        <f t="shared" si="59"/>
        <v>428</v>
      </c>
      <c r="E508" s="8">
        <f t="shared" si="53"/>
        <v>7.0000000000000062E-2</v>
      </c>
      <c r="F508" s="9">
        <f t="shared" si="54"/>
        <v>1.712</v>
      </c>
      <c r="G508" s="10">
        <f t="shared" si="52"/>
        <v>180</v>
      </c>
      <c r="H508" s="5"/>
    </row>
    <row r="509" spans="1:8">
      <c r="A509" s="7" t="s">
        <v>882</v>
      </c>
      <c r="B509" s="7" t="s">
        <v>883</v>
      </c>
      <c r="C509" s="18">
        <v>435</v>
      </c>
      <c r="D509" s="15">
        <f t="shared" si="59"/>
        <v>465.45000000000005</v>
      </c>
      <c r="E509" s="8">
        <f t="shared" si="53"/>
        <v>7.0000000000000062E-2</v>
      </c>
      <c r="F509" s="9">
        <f t="shared" si="54"/>
        <v>1.8618000000000001</v>
      </c>
      <c r="G509" s="10">
        <f t="shared" si="52"/>
        <v>190</v>
      </c>
      <c r="H509" s="5"/>
    </row>
    <row r="510" spans="1:8">
      <c r="A510" s="7" t="s">
        <v>884</v>
      </c>
      <c r="B510" s="7" t="s">
        <v>885</v>
      </c>
      <c r="C510" s="18">
        <v>438</v>
      </c>
      <c r="D510" s="15">
        <f t="shared" si="59"/>
        <v>468.66</v>
      </c>
      <c r="E510" s="8">
        <f t="shared" si="53"/>
        <v>7.0000000000000062E-2</v>
      </c>
      <c r="F510" s="9">
        <f t="shared" si="54"/>
        <v>1.8746400000000001</v>
      </c>
      <c r="G510" s="10">
        <f t="shared" si="52"/>
        <v>190</v>
      </c>
      <c r="H510" s="5"/>
    </row>
    <row r="511" spans="1:8">
      <c r="A511" s="7" t="s">
        <v>886</v>
      </c>
      <c r="B511" s="7" t="s">
        <v>887</v>
      </c>
      <c r="C511" s="18">
        <v>255</v>
      </c>
      <c r="D511" s="15">
        <v>225</v>
      </c>
      <c r="E511" s="8">
        <f t="shared" si="53"/>
        <v>-0.11764705882352944</v>
      </c>
      <c r="F511" s="9">
        <f t="shared" si="54"/>
        <v>0.9</v>
      </c>
      <c r="G511" s="10">
        <f t="shared" si="52"/>
        <v>90</v>
      </c>
      <c r="H511" s="5"/>
    </row>
    <row r="512" spans="1:8">
      <c r="A512" s="7" t="s">
        <v>888</v>
      </c>
      <c r="B512" s="7" t="s">
        <v>889</v>
      </c>
      <c r="C512" s="18">
        <v>484</v>
      </c>
      <c r="D512" s="15">
        <f t="shared" ref="D512:D513" si="60">C512*1.07</f>
        <v>517.88</v>
      </c>
      <c r="E512" s="8">
        <f t="shared" si="53"/>
        <v>7.0000000000000062E-2</v>
      </c>
      <c r="F512" s="9">
        <f t="shared" si="54"/>
        <v>2.07152</v>
      </c>
      <c r="G512" s="10">
        <f t="shared" si="52"/>
        <v>210</v>
      </c>
      <c r="H512" s="5"/>
    </row>
    <row r="513" spans="1:8">
      <c r="A513" s="11" t="s">
        <v>890</v>
      </c>
      <c r="B513" s="11" t="s">
        <v>891</v>
      </c>
      <c r="C513" s="19">
        <v>278</v>
      </c>
      <c r="D513" s="15">
        <f t="shared" si="60"/>
        <v>297.46000000000004</v>
      </c>
      <c r="E513" s="8">
        <f t="shared" si="53"/>
        <v>7.0000000000000062E-2</v>
      </c>
      <c r="F513" s="9">
        <f t="shared" si="54"/>
        <v>1.1898400000000002</v>
      </c>
      <c r="G513" s="10">
        <f t="shared" si="52"/>
        <v>120</v>
      </c>
      <c r="H513" s="5"/>
    </row>
    <row r="514" spans="1:8">
      <c r="A514" s="7" t="s">
        <v>892</v>
      </c>
      <c r="B514" s="7" t="s">
        <v>893</v>
      </c>
      <c r="C514" s="18">
        <v>503</v>
      </c>
      <c r="D514" s="15">
        <v>670</v>
      </c>
      <c r="E514" s="8">
        <f t="shared" si="53"/>
        <v>0.33200795228628222</v>
      </c>
      <c r="F514" s="9">
        <f t="shared" si="54"/>
        <v>2.68</v>
      </c>
      <c r="G514" s="10">
        <f t="shared" ref="G514:G577" si="61">CEILING(F514*100,10)</f>
        <v>270</v>
      </c>
      <c r="H514" s="5"/>
    </row>
    <row r="515" spans="1:8">
      <c r="A515" s="7" t="s">
        <v>894</v>
      </c>
      <c r="B515" s="7" t="s">
        <v>895</v>
      </c>
      <c r="C515" s="18">
        <v>299</v>
      </c>
      <c r="D515" s="15">
        <f t="shared" ref="D515" si="62">C515*1.07</f>
        <v>319.93</v>
      </c>
      <c r="E515" s="8">
        <f t="shared" ref="E515:E578" si="63">D515/C515-1</f>
        <v>7.0000000000000062E-2</v>
      </c>
      <c r="F515" s="9">
        <f t="shared" ref="F515:F578" si="64">D515*0.4%</f>
        <v>1.27972</v>
      </c>
      <c r="G515" s="10">
        <f t="shared" si="61"/>
        <v>130</v>
      </c>
      <c r="H515" s="5"/>
    </row>
    <row r="516" spans="1:8">
      <c r="A516" s="7" t="s">
        <v>896</v>
      </c>
      <c r="B516" s="7" t="s">
        <v>897</v>
      </c>
      <c r="C516" s="18">
        <v>285</v>
      </c>
      <c r="D516" s="15">
        <v>264</v>
      </c>
      <c r="E516" s="8">
        <f t="shared" si="63"/>
        <v>-7.3684210526315796E-2</v>
      </c>
      <c r="F516" s="9">
        <f t="shared" si="64"/>
        <v>1.056</v>
      </c>
      <c r="G516" s="10">
        <f t="shared" si="61"/>
        <v>110</v>
      </c>
      <c r="H516" s="5"/>
    </row>
    <row r="517" spans="1:8">
      <c r="A517" s="7" t="s">
        <v>898</v>
      </c>
      <c r="B517" s="7" t="s">
        <v>899</v>
      </c>
      <c r="C517" s="18">
        <v>274</v>
      </c>
      <c r="D517" s="15">
        <f t="shared" ref="D517:D527" si="65">C517*1.07</f>
        <v>293.18</v>
      </c>
      <c r="E517" s="8">
        <f t="shared" si="63"/>
        <v>7.0000000000000062E-2</v>
      </c>
      <c r="F517" s="9">
        <f t="shared" si="64"/>
        <v>1.17272</v>
      </c>
      <c r="G517" s="10">
        <f t="shared" si="61"/>
        <v>120</v>
      </c>
      <c r="H517" s="5"/>
    </row>
    <row r="518" spans="1:8">
      <c r="A518" s="7" t="s">
        <v>900</v>
      </c>
      <c r="B518" s="7" t="s">
        <v>901</v>
      </c>
      <c r="C518" s="18">
        <v>323</v>
      </c>
      <c r="D518" s="15">
        <f t="shared" si="65"/>
        <v>345.61</v>
      </c>
      <c r="E518" s="8">
        <f t="shared" si="63"/>
        <v>7.0000000000000062E-2</v>
      </c>
      <c r="F518" s="9">
        <f t="shared" si="64"/>
        <v>1.3824400000000001</v>
      </c>
      <c r="G518" s="10">
        <f t="shared" si="61"/>
        <v>140</v>
      </c>
      <c r="H518" s="5"/>
    </row>
    <row r="519" spans="1:8">
      <c r="A519" s="7" t="s">
        <v>902</v>
      </c>
      <c r="B519" s="7" t="s">
        <v>903</v>
      </c>
      <c r="C519" s="18">
        <v>332</v>
      </c>
      <c r="D519" s="15">
        <f t="shared" si="65"/>
        <v>355.24</v>
      </c>
      <c r="E519" s="8">
        <f t="shared" si="63"/>
        <v>7.0000000000000062E-2</v>
      </c>
      <c r="F519" s="9">
        <f t="shared" si="64"/>
        <v>1.42096</v>
      </c>
      <c r="G519" s="10">
        <f t="shared" si="61"/>
        <v>150</v>
      </c>
      <c r="H519" s="5"/>
    </row>
    <row r="520" spans="1:8">
      <c r="A520" s="7" t="s">
        <v>904</v>
      </c>
      <c r="B520" s="7" t="s">
        <v>905</v>
      </c>
      <c r="C520" s="18">
        <v>333</v>
      </c>
      <c r="D520" s="15">
        <f t="shared" si="65"/>
        <v>356.31</v>
      </c>
      <c r="E520" s="8">
        <f t="shared" si="63"/>
        <v>7.0000000000000062E-2</v>
      </c>
      <c r="F520" s="9">
        <f t="shared" si="64"/>
        <v>1.4252400000000001</v>
      </c>
      <c r="G520" s="10">
        <f t="shared" si="61"/>
        <v>150</v>
      </c>
      <c r="H520" s="5"/>
    </row>
    <row r="521" spans="1:8">
      <c r="A521" s="7" t="s">
        <v>906</v>
      </c>
      <c r="B521" s="7" t="s">
        <v>907</v>
      </c>
      <c r="C521" s="18">
        <v>303</v>
      </c>
      <c r="D521" s="15">
        <f t="shared" si="65"/>
        <v>324.21000000000004</v>
      </c>
      <c r="E521" s="8">
        <f t="shared" si="63"/>
        <v>7.0000000000000062E-2</v>
      </c>
      <c r="F521" s="9">
        <f t="shared" si="64"/>
        <v>1.2968400000000002</v>
      </c>
      <c r="G521" s="10">
        <f t="shared" si="61"/>
        <v>130</v>
      </c>
      <c r="H521" s="5"/>
    </row>
    <row r="522" spans="1:8">
      <c r="A522" s="7" t="s">
        <v>908</v>
      </c>
      <c r="B522" s="7" t="s">
        <v>909</v>
      </c>
      <c r="C522" s="18">
        <v>348</v>
      </c>
      <c r="D522" s="15">
        <f t="shared" si="65"/>
        <v>372.36</v>
      </c>
      <c r="E522" s="8">
        <f t="shared" si="63"/>
        <v>7.0000000000000062E-2</v>
      </c>
      <c r="F522" s="9">
        <f t="shared" si="64"/>
        <v>1.4894400000000001</v>
      </c>
      <c r="G522" s="10">
        <f t="shared" si="61"/>
        <v>150</v>
      </c>
      <c r="H522" s="5"/>
    </row>
    <row r="523" spans="1:8">
      <c r="A523" s="7" t="s">
        <v>910</v>
      </c>
      <c r="B523" s="7" t="s">
        <v>911</v>
      </c>
      <c r="C523" s="18">
        <v>392</v>
      </c>
      <c r="D523" s="15">
        <f t="shared" si="65"/>
        <v>419.44</v>
      </c>
      <c r="E523" s="8">
        <f t="shared" si="63"/>
        <v>7.0000000000000062E-2</v>
      </c>
      <c r="F523" s="9">
        <f t="shared" si="64"/>
        <v>1.6777599999999999</v>
      </c>
      <c r="G523" s="10">
        <f t="shared" si="61"/>
        <v>170</v>
      </c>
      <c r="H523" s="5"/>
    </row>
    <row r="524" spans="1:8">
      <c r="A524" s="7" t="s">
        <v>912</v>
      </c>
      <c r="B524" s="7" t="s">
        <v>911</v>
      </c>
      <c r="C524" s="18">
        <v>392</v>
      </c>
      <c r="D524" s="15">
        <f t="shared" si="65"/>
        <v>419.44</v>
      </c>
      <c r="E524" s="8">
        <f t="shared" si="63"/>
        <v>7.0000000000000062E-2</v>
      </c>
      <c r="F524" s="9">
        <f t="shared" si="64"/>
        <v>1.6777599999999999</v>
      </c>
      <c r="G524" s="10">
        <f t="shared" si="61"/>
        <v>170</v>
      </c>
      <c r="H524" s="5"/>
    </row>
    <row r="525" spans="1:8">
      <c r="A525" s="7" t="s">
        <v>913</v>
      </c>
      <c r="B525" s="7" t="s">
        <v>914</v>
      </c>
      <c r="C525" s="18">
        <v>412</v>
      </c>
      <c r="D525" s="15">
        <f t="shared" si="65"/>
        <v>440.84000000000003</v>
      </c>
      <c r="E525" s="8">
        <f t="shared" si="63"/>
        <v>7.0000000000000062E-2</v>
      </c>
      <c r="F525" s="9">
        <f t="shared" si="64"/>
        <v>1.7633600000000003</v>
      </c>
      <c r="G525" s="10">
        <f t="shared" si="61"/>
        <v>180</v>
      </c>
      <c r="H525" s="5"/>
    </row>
    <row r="526" spans="1:8">
      <c r="A526" s="7" t="s">
        <v>915</v>
      </c>
      <c r="B526" s="7" t="s">
        <v>916</v>
      </c>
      <c r="C526" s="18">
        <v>451</v>
      </c>
      <c r="D526" s="15">
        <f t="shared" si="65"/>
        <v>482.57000000000005</v>
      </c>
      <c r="E526" s="8">
        <f t="shared" si="63"/>
        <v>7.0000000000000062E-2</v>
      </c>
      <c r="F526" s="9">
        <f t="shared" si="64"/>
        <v>1.9302800000000002</v>
      </c>
      <c r="G526" s="10">
        <f t="shared" si="61"/>
        <v>200</v>
      </c>
      <c r="H526" s="5"/>
    </row>
    <row r="527" spans="1:8">
      <c r="A527" s="11" t="s">
        <v>917</v>
      </c>
      <c r="B527" s="11" t="s">
        <v>918</v>
      </c>
      <c r="C527" s="19">
        <v>451</v>
      </c>
      <c r="D527" s="15">
        <f t="shared" si="65"/>
        <v>482.57000000000005</v>
      </c>
      <c r="E527" s="8">
        <f t="shared" si="63"/>
        <v>7.0000000000000062E-2</v>
      </c>
      <c r="F527" s="9">
        <f t="shared" si="64"/>
        <v>1.9302800000000002</v>
      </c>
      <c r="G527" s="10">
        <f t="shared" si="61"/>
        <v>200</v>
      </c>
      <c r="H527" s="5"/>
    </row>
    <row r="528" spans="1:8">
      <c r="A528" s="7" t="s">
        <v>919</v>
      </c>
      <c r="B528" s="7" t="s">
        <v>920</v>
      </c>
      <c r="C528" s="18">
        <v>393</v>
      </c>
      <c r="D528" s="15">
        <v>389</v>
      </c>
      <c r="E528" s="8">
        <f t="shared" si="63"/>
        <v>-1.0178117048346036E-2</v>
      </c>
      <c r="F528" s="9">
        <f t="shared" si="64"/>
        <v>1.556</v>
      </c>
      <c r="G528" s="10">
        <f t="shared" si="61"/>
        <v>160</v>
      </c>
      <c r="H528" s="5"/>
    </row>
    <row r="529" spans="1:8">
      <c r="A529" s="7" t="s">
        <v>921</v>
      </c>
      <c r="B529" s="7" t="s">
        <v>922</v>
      </c>
      <c r="C529" s="18">
        <v>417</v>
      </c>
      <c r="D529" s="15">
        <v>421</v>
      </c>
      <c r="E529" s="8">
        <f t="shared" si="63"/>
        <v>9.5923261390886694E-3</v>
      </c>
      <c r="F529" s="9">
        <f t="shared" si="64"/>
        <v>1.6839999999999999</v>
      </c>
      <c r="G529" s="10">
        <f t="shared" si="61"/>
        <v>170</v>
      </c>
      <c r="H529" s="5"/>
    </row>
    <row r="530" spans="1:8">
      <c r="A530" s="11" t="s">
        <v>923</v>
      </c>
      <c r="B530" s="11" t="s">
        <v>924</v>
      </c>
      <c r="C530" s="19">
        <v>465</v>
      </c>
      <c r="D530" s="15">
        <f t="shared" ref="D530:D535" si="66">C530*1.07</f>
        <v>497.55</v>
      </c>
      <c r="E530" s="8">
        <f t="shared" si="63"/>
        <v>7.0000000000000062E-2</v>
      </c>
      <c r="F530" s="9">
        <f t="shared" si="64"/>
        <v>1.9902000000000002</v>
      </c>
      <c r="G530" s="10">
        <f t="shared" si="61"/>
        <v>200</v>
      </c>
      <c r="H530" s="5"/>
    </row>
    <row r="531" spans="1:8">
      <c r="A531" s="11" t="s">
        <v>925</v>
      </c>
      <c r="B531" s="11" t="s">
        <v>925</v>
      </c>
      <c r="C531" s="19">
        <v>563</v>
      </c>
      <c r="D531" s="15">
        <f t="shared" si="66"/>
        <v>602.41000000000008</v>
      </c>
      <c r="E531" s="8">
        <f t="shared" si="63"/>
        <v>7.0000000000000062E-2</v>
      </c>
      <c r="F531" s="9">
        <f t="shared" si="64"/>
        <v>2.4096400000000004</v>
      </c>
      <c r="G531" s="10">
        <f t="shared" si="61"/>
        <v>250</v>
      </c>
      <c r="H531" s="5"/>
    </row>
    <row r="532" spans="1:8">
      <c r="A532" s="7" t="s">
        <v>926</v>
      </c>
      <c r="B532" s="7" t="s">
        <v>927</v>
      </c>
      <c r="C532" s="18">
        <v>324</v>
      </c>
      <c r="D532" s="15">
        <f t="shared" si="66"/>
        <v>346.68</v>
      </c>
      <c r="E532" s="8">
        <f t="shared" si="63"/>
        <v>7.0000000000000062E-2</v>
      </c>
      <c r="F532" s="9">
        <f t="shared" si="64"/>
        <v>1.38672</v>
      </c>
      <c r="G532" s="10">
        <f t="shared" si="61"/>
        <v>140</v>
      </c>
      <c r="H532" s="5"/>
    </row>
    <row r="533" spans="1:8">
      <c r="A533" s="7" t="s">
        <v>928</v>
      </c>
      <c r="B533" s="7" t="s">
        <v>927</v>
      </c>
      <c r="C533" s="18">
        <v>484</v>
      </c>
      <c r="D533" s="15">
        <f t="shared" si="66"/>
        <v>517.88</v>
      </c>
      <c r="E533" s="8">
        <f t="shared" si="63"/>
        <v>7.0000000000000062E-2</v>
      </c>
      <c r="F533" s="9">
        <f t="shared" si="64"/>
        <v>2.07152</v>
      </c>
      <c r="G533" s="10">
        <f t="shared" si="61"/>
        <v>210</v>
      </c>
      <c r="H533" s="5"/>
    </row>
    <row r="534" spans="1:8">
      <c r="A534" s="7" t="s">
        <v>929</v>
      </c>
      <c r="B534" s="7" t="s">
        <v>927</v>
      </c>
      <c r="C534" s="18">
        <v>546</v>
      </c>
      <c r="D534" s="15">
        <f t="shared" si="66"/>
        <v>584.22</v>
      </c>
      <c r="E534" s="8">
        <f t="shared" si="63"/>
        <v>7.0000000000000062E-2</v>
      </c>
      <c r="F534" s="9">
        <f t="shared" si="64"/>
        <v>2.3368800000000003</v>
      </c>
      <c r="G534" s="10">
        <f t="shared" si="61"/>
        <v>240</v>
      </c>
      <c r="H534" s="5"/>
    </row>
    <row r="535" spans="1:8">
      <c r="A535" s="7" t="s">
        <v>930</v>
      </c>
      <c r="B535" s="7" t="s">
        <v>931</v>
      </c>
      <c r="C535" s="18">
        <v>536</v>
      </c>
      <c r="D535" s="15">
        <f t="shared" si="66"/>
        <v>573.52</v>
      </c>
      <c r="E535" s="8">
        <f t="shared" si="63"/>
        <v>7.0000000000000062E-2</v>
      </c>
      <c r="F535" s="9">
        <f t="shared" si="64"/>
        <v>2.2940800000000001</v>
      </c>
      <c r="G535" s="10">
        <f t="shared" si="61"/>
        <v>230</v>
      </c>
      <c r="H535" s="5"/>
    </row>
    <row r="536" spans="1:8">
      <c r="A536" s="7" t="s">
        <v>932</v>
      </c>
      <c r="B536" s="7" t="s">
        <v>933</v>
      </c>
      <c r="C536" s="18">
        <v>251</v>
      </c>
      <c r="D536" s="15">
        <v>233</v>
      </c>
      <c r="E536" s="8">
        <f t="shared" si="63"/>
        <v>-7.1713147410358613E-2</v>
      </c>
      <c r="F536" s="9">
        <f t="shared" si="64"/>
        <v>0.93200000000000005</v>
      </c>
      <c r="G536" s="10">
        <f t="shared" si="61"/>
        <v>100</v>
      </c>
      <c r="H536" s="5"/>
    </row>
    <row r="537" spans="1:8">
      <c r="A537" s="7" t="s">
        <v>934</v>
      </c>
      <c r="B537" s="7" t="s">
        <v>935</v>
      </c>
      <c r="C537" s="18">
        <v>427</v>
      </c>
      <c r="D537" s="15">
        <v>432</v>
      </c>
      <c r="E537" s="8">
        <f t="shared" si="63"/>
        <v>1.1709601873536313E-2</v>
      </c>
      <c r="F537" s="9">
        <f t="shared" si="64"/>
        <v>1.728</v>
      </c>
      <c r="G537" s="10">
        <f t="shared" si="61"/>
        <v>180</v>
      </c>
      <c r="H537" s="5"/>
    </row>
    <row r="538" spans="1:8">
      <c r="A538" s="7" t="s">
        <v>936</v>
      </c>
      <c r="B538" s="7" t="s">
        <v>935</v>
      </c>
      <c r="C538" s="18">
        <v>511</v>
      </c>
      <c r="D538" s="15">
        <v>432</v>
      </c>
      <c r="E538" s="8">
        <f t="shared" si="63"/>
        <v>-0.15459882583170259</v>
      </c>
      <c r="F538" s="9">
        <f t="shared" si="64"/>
        <v>1.728</v>
      </c>
      <c r="G538" s="10">
        <f t="shared" si="61"/>
        <v>180</v>
      </c>
      <c r="H538" s="5"/>
    </row>
    <row r="539" spans="1:8">
      <c r="A539" s="7" t="s">
        <v>937</v>
      </c>
      <c r="B539" s="7" t="s">
        <v>935</v>
      </c>
      <c r="C539" s="18">
        <v>574</v>
      </c>
      <c r="D539" s="15">
        <v>432</v>
      </c>
      <c r="E539" s="8">
        <f t="shared" si="63"/>
        <v>-0.2473867595818815</v>
      </c>
      <c r="F539" s="9">
        <f t="shared" si="64"/>
        <v>1.728</v>
      </c>
      <c r="G539" s="10">
        <f t="shared" si="61"/>
        <v>180</v>
      </c>
      <c r="H539" s="5"/>
    </row>
    <row r="540" spans="1:8">
      <c r="A540" s="7" t="s">
        <v>938</v>
      </c>
      <c r="B540" s="7" t="s">
        <v>939</v>
      </c>
      <c r="C540" s="18">
        <v>308</v>
      </c>
      <c r="D540" s="15">
        <v>308</v>
      </c>
      <c r="E540" s="8">
        <f t="shared" si="63"/>
        <v>0</v>
      </c>
      <c r="F540" s="9">
        <f t="shared" si="64"/>
        <v>1.232</v>
      </c>
      <c r="G540" s="10">
        <f t="shared" si="61"/>
        <v>130</v>
      </c>
      <c r="H540" s="5"/>
    </row>
    <row r="541" spans="1:8">
      <c r="A541" s="12" t="s">
        <v>940</v>
      </c>
      <c r="B541" s="12" t="s">
        <v>941</v>
      </c>
      <c r="C541" s="18">
        <v>333</v>
      </c>
      <c r="D541" s="15">
        <v>365</v>
      </c>
      <c r="E541" s="8">
        <f t="shared" si="63"/>
        <v>9.6096096096096151E-2</v>
      </c>
      <c r="F541" s="9">
        <f t="shared" si="64"/>
        <v>1.46</v>
      </c>
      <c r="G541" s="10">
        <f t="shared" si="61"/>
        <v>150</v>
      </c>
      <c r="H541" s="5"/>
    </row>
    <row r="542" spans="1:8">
      <c r="A542" s="7" t="s">
        <v>942</v>
      </c>
      <c r="B542" s="7" t="s">
        <v>943</v>
      </c>
      <c r="C542" s="18">
        <v>324</v>
      </c>
      <c r="D542" s="15">
        <v>328</v>
      </c>
      <c r="E542" s="8">
        <f t="shared" si="63"/>
        <v>1.2345679012345734E-2</v>
      </c>
      <c r="F542" s="9">
        <f t="shared" si="64"/>
        <v>1.3120000000000001</v>
      </c>
      <c r="G542" s="10">
        <f t="shared" si="61"/>
        <v>140</v>
      </c>
      <c r="H542" s="5"/>
    </row>
    <row r="543" spans="1:8">
      <c r="A543" s="7" t="s">
        <v>944</v>
      </c>
      <c r="B543" s="7" t="s">
        <v>945</v>
      </c>
      <c r="C543" s="18">
        <v>350</v>
      </c>
      <c r="D543" s="15">
        <v>358</v>
      </c>
      <c r="E543" s="8">
        <f t="shared" si="63"/>
        <v>2.2857142857142909E-2</v>
      </c>
      <c r="F543" s="9">
        <f t="shared" si="64"/>
        <v>1.4319999999999999</v>
      </c>
      <c r="G543" s="10">
        <f t="shared" si="61"/>
        <v>150</v>
      </c>
      <c r="H543" s="5"/>
    </row>
    <row r="544" spans="1:8">
      <c r="A544" s="7" t="s">
        <v>946</v>
      </c>
      <c r="B544" s="7" t="s">
        <v>947</v>
      </c>
      <c r="C544" s="18">
        <v>516</v>
      </c>
      <c r="D544" s="15">
        <f t="shared" ref="D544:D546" si="67">C544*1.07</f>
        <v>552.12</v>
      </c>
      <c r="E544" s="8">
        <f t="shared" si="63"/>
        <v>7.0000000000000062E-2</v>
      </c>
      <c r="F544" s="9">
        <f t="shared" si="64"/>
        <v>2.2084800000000002</v>
      </c>
      <c r="G544" s="10">
        <f t="shared" si="61"/>
        <v>230</v>
      </c>
      <c r="H544" s="5"/>
    </row>
    <row r="545" spans="1:8">
      <c r="A545" s="7" t="s">
        <v>948</v>
      </c>
      <c r="B545" s="7" t="s">
        <v>947</v>
      </c>
      <c r="C545" s="18">
        <v>620</v>
      </c>
      <c r="D545" s="15">
        <f t="shared" si="67"/>
        <v>663.40000000000009</v>
      </c>
      <c r="E545" s="8">
        <f t="shared" si="63"/>
        <v>7.0000000000000062E-2</v>
      </c>
      <c r="F545" s="9">
        <f t="shared" si="64"/>
        <v>2.6536000000000004</v>
      </c>
      <c r="G545" s="10">
        <f t="shared" si="61"/>
        <v>270</v>
      </c>
      <c r="H545" s="5"/>
    </row>
    <row r="546" spans="1:8">
      <c r="A546" s="7" t="s">
        <v>949</v>
      </c>
      <c r="B546" s="7" t="s">
        <v>950</v>
      </c>
      <c r="C546" s="18">
        <v>672</v>
      </c>
      <c r="D546" s="15">
        <f t="shared" si="67"/>
        <v>719.04000000000008</v>
      </c>
      <c r="E546" s="8">
        <f t="shared" si="63"/>
        <v>7.0000000000000062E-2</v>
      </c>
      <c r="F546" s="9">
        <f t="shared" si="64"/>
        <v>2.8761600000000005</v>
      </c>
      <c r="G546" s="10">
        <f t="shared" si="61"/>
        <v>290</v>
      </c>
      <c r="H546" s="5"/>
    </row>
    <row r="547" spans="1:8">
      <c r="A547" s="7" t="s">
        <v>951</v>
      </c>
      <c r="B547" s="7" t="s">
        <v>952</v>
      </c>
      <c r="C547" s="18">
        <v>355</v>
      </c>
      <c r="D547" s="15">
        <v>362</v>
      </c>
      <c r="E547" s="8">
        <f t="shared" si="63"/>
        <v>1.9718309859154903E-2</v>
      </c>
      <c r="F547" s="9">
        <f t="shared" si="64"/>
        <v>1.448</v>
      </c>
      <c r="G547" s="10">
        <f t="shared" si="61"/>
        <v>150</v>
      </c>
      <c r="H547" s="5"/>
    </row>
    <row r="548" spans="1:8">
      <c r="A548" s="7" t="s">
        <v>953</v>
      </c>
      <c r="B548" s="7" t="s">
        <v>954</v>
      </c>
      <c r="C548" s="18">
        <v>553</v>
      </c>
      <c r="D548" s="15">
        <v>585</v>
      </c>
      <c r="E548" s="8">
        <f t="shared" si="63"/>
        <v>5.7866184448462921E-2</v>
      </c>
      <c r="F548" s="9">
        <f t="shared" si="64"/>
        <v>2.34</v>
      </c>
      <c r="G548" s="10">
        <f t="shared" si="61"/>
        <v>240</v>
      </c>
      <c r="H548" s="5"/>
    </row>
    <row r="549" spans="1:8">
      <c r="A549" s="7" t="s">
        <v>955</v>
      </c>
      <c r="B549" s="7" t="s">
        <v>954</v>
      </c>
      <c r="C549" s="18">
        <v>721</v>
      </c>
      <c r="D549" s="15">
        <v>585</v>
      </c>
      <c r="E549" s="8">
        <f t="shared" si="63"/>
        <v>-0.18862690707350904</v>
      </c>
      <c r="F549" s="9">
        <f t="shared" si="64"/>
        <v>2.34</v>
      </c>
      <c r="G549" s="10">
        <f t="shared" si="61"/>
        <v>240</v>
      </c>
      <c r="H549" s="5"/>
    </row>
    <row r="550" spans="1:8">
      <c r="A550" s="7" t="s">
        <v>956</v>
      </c>
      <c r="B550" s="7" t="s">
        <v>957</v>
      </c>
      <c r="C550" s="18">
        <v>489</v>
      </c>
      <c r="D550" s="15">
        <v>488</v>
      </c>
      <c r="E550" s="8">
        <f t="shared" si="63"/>
        <v>-2.0449897750510759E-3</v>
      </c>
      <c r="F550" s="9">
        <f t="shared" si="64"/>
        <v>1.952</v>
      </c>
      <c r="G550" s="10">
        <f t="shared" si="61"/>
        <v>200</v>
      </c>
      <c r="H550" s="5"/>
    </row>
    <row r="551" spans="1:8">
      <c r="A551" s="7" t="s">
        <v>958</v>
      </c>
      <c r="B551" s="7" t="s">
        <v>959</v>
      </c>
      <c r="C551" s="18">
        <v>297</v>
      </c>
      <c r="D551" s="15">
        <v>290</v>
      </c>
      <c r="E551" s="8">
        <f t="shared" si="63"/>
        <v>-2.3569023569023573E-2</v>
      </c>
      <c r="F551" s="9">
        <f t="shared" si="64"/>
        <v>1.1599999999999999</v>
      </c>
      <c r="G551" s="10">
        <f t="shared" si="61"/>
        <v>120</v>
      </c>
      <c r="H551" s="5"/>
    </row>
    <row r="552" spans="1:8">
      <c r="A552" s="7" t="s">
        <v>960</v>
      </c>
      <c r="B552" s="7" t="s">
        <v>961</v>
      </c>
      <c r="C552" s="18">
        <v>490</v>
      </c>
      <c r="D552" s="15">
        <v>508</v>
      </c>
      <c r="E552" s="8">
        <f t="shared" si="63"/>
        <v>3.6734693877551017E-2</v>
      </c>
      <c r="F552" s="9">
        <f t="shared" si="64"/>
        <v>2.032</v>
      </c>
      <c r="G552" s="10">
        <f t="shared" si="61"/>
        <v>210</v>
      </c>
      <c r="H552" s="5"/>
    </row>
    <row r="553" spans="1:8">
      <c r="A553" s="7" t="s">
        <v>962</v>
      </c>
      <c r="B553" s="7" t="s">
        <v>961</v>
      </c>
      <c r="C553" s="18">
        <v>574</v>
      </c>
      <c r="D553" s="15">
        <v>508</v>
      </c>
      <c r="E553" s="8">
        <f t="shared" si="63"/>
        <v>-0.1149825783972126</v>
      </c>
      <c r="F553" s="9">
        <f t="shared" si="64"/>
        <v>2.032</v>
      </c>
      <c r="G553" s="10">
        <f t="shared" si="61"/>
        <v>210</v>
      </c>
      <c r="H553" s="5"/>
    </row>
    <row r="554" spans="1:8">
      <c r="A554" s="7" t="s">
        <v>963</v>
      </c>
      <c r="B554" s="7" t="s">
        <v>964</v>
      </c>
      <c r="C554" s="18">
        <v>354</v>
      </c>
      <c r="D554" s="15">
        <v>364</v>
      </c>
      <c r="E554" s="8">
        <f t="shared" si="63"/>
        <v>2.8248587570621542E-2</v>
      </c>
      <c r="F554" s="9">
        <f t="shared" si="64"/>
        <v>1.456</v>
      </c>
      <c r="G554" s="10">
        <f t="shared" si="61"/>
        <v>150</v>
      </c>
      <c r="H554" s="5"/>
    </row>
    <row r="555" spans="1:8">
      <c r="A555" s="7" t="s">
        <v>965</v>
      </c>
      <c r="B555" s="7" t="s">
        <v>966</v>
      </c>
      <c r="C555" s="18">
        <v>396</v>
      </c>
      <c r="D555" s="15">
        <v>415</v>
      </c>
      <c r="E555" s="8">
        <f t="shared" si="63"/>
        <v>4.7979797979798011E-2</v>
      </c>
      <c r="F555" s="9">
        <f t="shared" si="64"/>
        <v>1.6600000000000001</v>
      </c>
      <c r="G555" s="10">
        <f t="shared" si="61"/>
        <v>170</v>
      </c>
      <c r="H555" s="5"/>
    </row>
    <row r="556" spans="1:8">
      <c r="A556" s="7" t="s">
        <v>967</v>
      </c>
      <c r="B556" s="7" t="s">
        <v>968</v>
      </c>
      <c r="C556" s="18">
        <v>621</v>
      </c>
      <c r="D556" s="15">
        <f t="shared" ref="D556:D557" si="68">C556*1.07</f>
        <v>664.47</v>
      </c>
      <c r="E556" s="8">
        <f t="shared" si="63"/>
        <v>7.0000000000000062E-2</v>
      </c>
      <c r="F556" s="9">
        <f t="shared" si="64"/>
        <v>2.65788</v>
      </c>
      <c r="G556" s="10">
        <f t="shared" si="61"/>
        <v>270</v>
      </c>
      <c r="H556" s="5"/>
    </row>
    <row r="557" spans="1:8">
      <c r="A557" s="7" t="s">
        <v>969</v>
      </c>
      <c r="B557" s="7" t="s">
        <v>968</v>
      </c>
      <c r="C557" s="18">
        <v>707</v>
      </c>
      <c r="D557" s="15">
        <f t="shared" si="68"/>
        <v>756.49</v>
      </c>
      <c r="E557" s="8">
        <f t="shared" si="63"/>
        <v>7.0000000000000062E-2</v>
      </c>
      <c r="F557" s="9">
        <f t="shared" si="64"/>
        <v>3.02596</v>
      </c>
      <c r="G557" s="10">
        <f t="shared" si="61"/>
        <v>310</v>
      </c>
      <c r="H557" s="5"/>
    </row>
    <row r="558" spans="1:8">
      <c r="A558" s="7" t="s">
        <v>970</v>
      </c>
      <c r="B558" s="7" t="s">
        <v>971</v>
      </c>
      <c r="C558" s="18">
        <v>637</v>
      </c>
      <c r="D558" s="15">
        <v>641</v>
      </c>
      <c r="E558" s="8">
        <f t="shared" si="63"/>
        <v>6.2794348508634634E-3</v>
      </c>
      <c r="F558" s="9">
        <f t="shared" si="64"/>
        <v>2.5640000000000001</v>
      </c>
      <c r="G558" s="10">
        <f t="shared" si="61"/>
        <v>260</v>
      </c>
      <c r="H558" s="5"/>
    </row>
    <row r="559" spans="1:8">
      <c r="A559" s="7" t="s">
        <v>972</v>
      </c>
      <c r="B559" s="7" t="s">
        <v>971</v>
      </c>
      <c r="C559" s="18">
        <v>646</v>
      </c>
      <c r="D559" s="15">
        <v>641</v>
      </c>
      <c r="E559" s="8">
        <f t="shared" si="63"/>
        <v>-7.7399380804953344E-3</v>
      </c>
      <c r="F559" s="9">
        <f t="shared" si="64"/>
        <v>2.5640000000000001</v>
      </c>
      <c r="G559" s="10">
        <f t="shared" si="61"/>
        <v>260</v>
      </c>
      <c r="H559" s="5"/>
    </row>
    <row r="560" spans="1:8">
      <c r="A560" s="7" t="s">
        <v>973</v>
      </c>
      <c r="B560" s="7" t="s">
        <v>974</v>
      </c>
      <c r="C560" s="18">
        <v>1112</v>
      </c>
      <c r="D560" s="15">
        <f>C560*1.07</f>
        <v>1189.8400000000001</v>
      </c>
      <c r="E560" s="8">
        <f t="shared" si="63"/>
        <v>7.0000000000000062E-2</v>
      </c>
      <c r="F560" s="9">
        <f t="shared" si="64"/>
        <v>4.7593600000000009</v>
      </c>
      <c r="G560" s="10">
        <f t="shared" si="61"/>
        <v>480</v>
      </c>
      <c r="H560" s="5"/>
    </row>
    <row r="561" spans="1:8">
      <c r="A561" s="12" t="s">
        <v>975</v>
      </c>
      <c r="B561" s="12" t="s">
        <v>976</v>
      </c>
      <c r="C561" s="18">
        <v>1254</v>
      </c>
      <c r="D561" s="15">
        <v>1308</v>
      </c>
      <c r="E561" s="8">
        <f t="shared" si="63"/>
        <v>4.3062200956937691E-2</v>
      </c>
      <c r="F561" s="9">
        <f t="shared" si="64"/>
        <v>5.2320000000000002</v>
      </c>
      <c r="G561" s="10">
        <f t="shared" si="61"/>
        <v>530</v>
      </c>
      <c r="H561" s="5"/>
    </row>
    <row r="562" spans="1:8">
      <c r="A562" s="7" t="s">
        <v>977</v>
      </c>
      <c r="B562" s="7" t="s">
        <v>978</v>
      </c>
      <c r="C562" s="18">
        <v>952</v>
      </c>
      <c r="D562" s="15">
        <v>1176</v>
      </c>
      <c r="E562" s="8">
        <f t="shared" si="63"/>
        <v>0.23529411764705888</v>
      </c>
      <c r="F562" s="9">
        <f t="shared" si="64"/>
        <v>4.7039999999999997</v>
      </c>
      <c r="G562" s="10">
        <f t="shared" si="61"/>
        <v>480</v>
      </c>
      <c r="H562" s="5"/>
    </row>
    <row r="563" spans="1:8">
      <c r="A563" s="7" t="s">
        <v>979</v>
      </c>
      <c r="B563" s="7" t="s">
        <v>980</v>
      </c>
      <c r="C563" s="18">
        <v>952</v>
      </c>
      <c r="D563" s="15">
        <f>C563*1.07</f>
        <v>1018.6400000000001</v>
      </c>
      <c r="E563" s="8">
        <f t="shared" si="63"/>
        <v>7.0000000000000062E-2</v>
      </c>
      <c r="F563" s="9">
        <f t="shared" si="64"/>
        <v>4.0745600000000008</v>
      </c>
      <c r="G563" s="10">
        <f t="shared" si="61"/>
        <v>410</v>
      </c>
      <c r="H563" s="5"/>
    </row>
    <row r="564" spans="1:8">
      <c r="A564" s="12" t="s">
        <v>981</v>
      </c>
      <c r="B564" s="12" t="s">
        <v>982</v>
      </c>
      <c r="C564" s="18">
        <v>1855</v>
      </c>
      <c r="D564" s="15">
        <v>1255</v>
      </c>
      <c r="E564" s="8">
        <f t="shared" si="63"/>
        <v>-0.32345013477088946</v>
      </c>
      <c r="F564" s="9">
        <f t="shared" si="64"/>
        <v>5.0200000000000005</v>
      </c>
      <c r="G564" s="10">
        <f t="shared" si="61"/>
        <v>510</v>
      </c>
      <c r="H564" s="5"/>
    </row>
    <row r="565" spans="1:8">
      <c r="A565" s="7" t="s">
        <v>983</v>
      </c>
      <c r="B565" s="7" t="s">
        <v>984</v>
      </c>
      <c r="C565" s="18">
        <v>1855</v>
      </c>
      <c r="D565" s="15">
        <f>C565*1.07</f>
        <v>1984.8500000000001</v>
      </c>
      <c r="E565" s="8">
        <f t="shared" si="63"/>
        <v>7.0000000000000062E-2</v>
      </c>
      <c r="F565" s="9">
        <f t="shared" si="64"/>
        <v>7.9394000000000009</v>
      </c>
      <c r="G565" s="10">
        <f t="shared" si="61"/>
        <v>800</v>
      </c>
      <c r="H565" s="5"/>
    </row>
    <row r="566" spans="1:8">
      <c r="A566" s="7" t="s">
        <v>985</v>
      </c>
      <c r="B566" s="7" t="s">
        <v>986</v>
      </c>
      <c r="C566" s="18">
        <v>1687</v>
      </c>
      <c r="D566" s="15">
        <f t="shared" ref="D566:D587" si="69">C566*1.07</f>
        <v>1805.0900000000001</v>
      </c>
      <c r="E566" s="8">
        <f t="shared" si="63"/>
        <v>7.0000000000000062E-2</v>
      </c>
      <c r="F566" s="9">
        <f t="shared" si="64"/>
        <v>7.2203600000000003</v>
      </c>
      <c r="G566" s="10">
        <f t="shared" si="61"/>
        <v>730</v>
      </c>
      <c r="H566" s="5"/>
    </row>
    <row r="567" spans="1:8">
      <c r="A567" s="7" t="s">
        <v>987</v>
      </c>
      <c r="B567" s="7" t="s">
        <v>988</v>
      </c>
      <c r="C567" s="18">
        <v>1357</v>
      </c>
      <c r="D567" s="15">
        <f t="shared" si="69"/>
        <v>1451.99</v>
      </c>
      <c r="E567" s="8">
        <f t="shared" si="63"/>
        <v>7.0000000000000062E-2</v>
      </c>
      <c r="F567" s="9">
        <f t="shared" si="64"/>
        <v>5.8079600000000005</v>
      </c>
      <c r="G567" s="10">
        <f t="shared" si="61"/>
        <v>590</v>
      </c>
      <c r="H567" s="5"/>
    </row>
    <row r="568" spans="1:8">
      <c r="A568" s="7" t="s">
        <v>989</v>
      </c>
      <c r="B568" s="7" t="s">
        <v>990</v>
      </c>
      <c r="C568" s="18">
        <v>1357</v>
      </c>
      <c r="D568" s="15">
        <f t="shared" si="69"/>
        <v>1451.99</v>
      </c>
      <c r="E568" s="8">
        <f t="shared" si="63"/>
        <v>7.0000000000000062E-2</v>
      </c>
      <c r="F568" s="9">
        <f t="shared" si="64"/>
        <v>5.8079600000000005</v>
      </c>
      <c r="G568" s="10">
        <f t="shared" si="61"/>
        <v>590</v>
      </c>
      <c r="H568" s="5"/>
    </row>
    <row r="569" spans="1:8">
      <c r="A569" s="7" t="s">
        <v>991</v>
      </c>
      <c r="B569" s="7" t="s">
        <v>992</v>
      </c>
      <c r="C569" s="18">
        <v>835</v>
      </c>
      <c r="D569" s="15">
        <f t="shared" si="69"/>
        <v>893.45</v>
      </c>
      <c r="E569" s="8">
        <f t="shared" si="63"/>
        <v>7.0000000000000062E-2</v>
      </c>
      <c r="F569" s="9">
        <f t="shared" si="64"/>
        <v>3.5738000000000003</v>
      </c>
      <c r="G569" s="10">
        <f t="shared" si="61"/>
        <v>360</v>
      </c>
      <c r="H569" s="5"/>
    </row>
    <row r="570" spans="1:8">
      <c r="A570" s="7" t="s">
        <v>993</v>
      </c>
      <c r="B570" s="7" t="s">
        <v>992</v>
      </c>
      <c r="C570" s="18">
        <v>835</v>
      </c>
      <c r="D570" s="15">
        <f t="shared" si="69"/>
        <v>893.45</v>
      </c>
      <c r="E570" s="8">
        <f t="shared" si="63"/>
        <v>7.0000000000000062E-2</v>
      </c>
      <c r="F570" s="9">
        <f t="shared" si="64"/>
        <v>3.5738000000000003</v>
      </c>
      <c r="G570" s="10">
        <f t="shared" si="61"/>
        <v>360</v>
      </c>
      <c r="H570" s="5"/>
    </row>
    <row r="571" spans="1:8">
      <c r="A571" s="7" t="s">
        <v>994</v>
      </c>
      <c r="B571" s="7" t="s">
        <v>995</v>
      </c>
      <c r="C571" s="18">
        <v>834</v>
      </c>
      <c r="D571" s="15">
        <f t="shared" si="69"/>
        <v>892.38</v>
      </c>
      <c r="E571" s="8">
        <f t="shared" si="63"/>
        <v>7.0000000000000062E-2</v>
      </c>
      <c r="F571" s="9">
        <f t="shared" si="64"/>
        <v>3.5695200000000002</v>
      </c>
      <c r="G571" s="10">
        <f t="shared" si="61"/>
        <v>360</v>
      </c>
      <c r="H571" s="5"/>
    </row>
    <row r="572" spans="1:8">
      <c r="A572" s="7" t="s">
        <v>996</v>
      </c>
      <c r="B572" s="7" t="s">
        <v>997</v>
      </c>
      <c r="C572" s="18">
        <v>1334</v>
      </c>
      <c r="D572" s="15">
        <f t="shared" si="69"/>
        <v>1427.38</v>
      </c>
      <c r="E572" s="8">
        <f t="shared" si="63"/>
        <v>7.0000000000000062E-2</v>
      </c>
      <c r="F572" s="9">
        <f t="shared" si="64"/>
        <v>5.7095200000000004</v>
      </c>
      <c r="G572" s="10">
        <f t="shared" si="61"/>
        <v>580</v>
      </c>
      <c r="H572" s="5"/>
    </row>
    <row r="573" spans="1:8">
      <c r="A573" s="7" t="s">
        <v>998</v>
      </c>
      <c r="B573" s="7" t="s">
        <v>999</v>
      </c>
      <c r="C573" s="18">
        <v>1071</v>
      </c>
      <c r="D573" s="15">
        <f t="shared" si="69"/>
        <v>1145.97</v>
      </c>
      <c r="E573" s="8">
        <f t="shared" si="63"/>
        <v>7.0000000000000062E-2</v>
      </c>
      <c r="F573" s="9">
        <f t="shared" si="64"/>
        <v>4.5838800000000006</v>
      </c>
      <c r="G573" s="10">
        <f t="shared" si="61"/>
        <v>460</v>
      </c>
      <c r="H573" s="5"/>
    </row>
    <row r="574" spans="1:8">
      <c r="A574" s="7" t="s">
        <v>1000</v>
      </c>
      <c r="B574" s="7" t="s">
        <v>1001</v>
      </c>
      <c r="C574" s="18">
        <v>957</v>
      </c>
      <c r="D574" s="15">
        <f t="shared" si="69"/>
        <v>1023.99</v>
      </c>
      <c r="E574" s="8">
        <f t="shared" si="63"/>
        <v>7.0000000000000062E-2</v>
      </c>
      <c r="F574" s="9">
        <f t="shared" si="64"/>
        <v>4.0959599999999998</v>
      </c>
      <c r="G574" s="10">
        <f t="shared" si="61"/>
        <v>410</v>
      </c>
      <c r="H574" s="5"/>
    </row>
    <row r="575" spans="1:8">
      <c r="A575" s="7" t="s">
        <v>1002</v>
      </c>
      <c r="B575" s="7" t="s">
        <v>1001</v>
      </c>
      <c r="C575" s="18">
        <v>957</v>
      </c>
      <c r="D575" s="15">
        <f t="shared" si="69"/>
        <v>1023.99</v>
      </c>
      <c r="E575" s="8">
        <f t="shared" si="63"/>
        <v>7.0000000000000062E-2</v>
      </c>
      <c r="F575" s="9">
        <f t="shared" si="64"/>
        <v>4.0959599999999998</v>
      </c>
      <c r="G575" s="10">
        <f t="shared" si="61"/>
        <v>410</v>
      </c>
      <c r="H575" s="5"/>
    </row>
    <row r="576" spans="1:8">
      <c r="A576" s="7" t="s">
        <v>1003</v>
      </c>
      <c r="B576" s="7" t="s">
        <v>1004</v>
      </c>
      <c r="C576" s="18">
        <v>3041</v>
      </c>
      <c r="D576" s="15">
        <f t="shared" si="69"/>
        <v>3253.8700000000003</v>
      </c>
      <c r="E576" s="8">
        <f t="shared" si="63"/>
        <v>7.0000000000000062E-2</v>
      </c>
      <c r="F576" s="9">
        <f t="shared" si="64"/>
        <v>13.015480000000002</v>
      </c>
      <c r="G576" s="10">
        <f t="shared" si="61"/>
        <v>1310</v>
      </c>
      <c r="H576" s="5"/>
    </row>
    <row r="577" spans="1:8">
      <c r="A577" s="11" t="s">
        <v>1005</v>
      </c>
      <c r="B577" s="11" t="s">
        <v>1006</v>
      </c>
      <c r="C577" s="19">
        <v>987</v>
      </c>
      <c r="D577" s="15">
        <f t="shared" si="69"/>
        <v>1056.0900000000001</v>
      </c>
      <c r="E577" s="8">
        <f t="shared" si="63"/>
        <v>7.0000000000000062E-2</v>
      </c>
      <c r="F577" s="9">
        <f t="shared" si="64"/>
        <v>4.2243600000000008</v>
      </c>
      <c r="G577" s="10">
        <f t="shared" si="61"/>
        <v>430</v>
      </c>
      <c r="H577" s="5"/>
    </row>
    <row r="578" spans="1:8">
      <c r="A578" s="7" t="s">
        <v>1007</v>
      </c>
      <c r="B578" s="7" t="s">
        <v>1008</v>
      </c>
      <c r="C578" s="18">
        <v>1025</v>
      </c>
      <c r="D578" s="15">
        <f t="shared" si="69"/>
        <v>1096.75</v>
      </c>
      <c r="E578" s="8">
        <f t="shared" si="63"/>
        <v>7.0000000000000062E-2</v>
      </c>
      <c r="F578" s="9">
        <f t="shared" si="64"/>
        <v>4.3870000000000005</v>
      </c>
      <c r="G578" s="10">
        <f t="shared" ref="G578:G641" si="70">CEILING(F578*100,10)</f>
        <v>440</v>
      </c>
      <c r="H578" s="5"/>
    </row>
    <row r="579" spans="1:8">
      <c r="A579" s="7" t="s">
        <v>1009</v>
      </c>
      <c r="B579" s="7" t="s">
        <v>1010</v>
      </c>
      <c r="C579" s="18">
        <v>918</v>
      </c>
      <c r="D579" s="15">
        <f t="shared" si="69"/>
        <v>982.2600000000001</v>
      </c>
      <c r="E579" s="8">
        <f t="shared" ref="E579:E642" si="71">D579/C579-1</f>
        <v>7.0000000000000062E-2</v>
      </c>
      <c r="F579" s="9">
        <f t="shared" ref="F579:F642" si="72">D579*0.4%</f>
        <v>3.9290400000000005</v>
      </c>
      <c r="G579" s="10">
        <f t="shared" si="70"/>
        <v>400</v>
      </c>
      <c r="H579" s="5"/>
    </row>
    <row r="580" spans="1:8">
      <c r="A580" s="7" t="s">
        <v>1011</v>
      </c>
      <c r="B580" s="7" t="s">
        <v>1010</v>
      </c>
      <c r="C580" s="18">
        <v>918</v>
      </c>
      <c r="D580" s="15">
        <f t="shared" si="69"/>
        <v>982.2600000000001</v>
      </c>
      <c r="E580" s="8">
        <f t="shared" si="71"/>
        <v>7.0000000000000062E-2</v>
      </c>
      <c r="F580" s="9">
        <f t="shared" si="72"/>
        <v>3.9290400000000005</v>
      </c>
      <c r="G580" s="10">
        <f t="shared" si="70"/>
        <v>400</v>
      </c>
      <c r="H580" s="5"/>
    </row>
    <row r="581" spans="1:8">
      <c r="A581" s="7" t="s">
        <v>1012</v>
      </c>
      <c r="B581" s="7" t="s">
        <v>1013</v>
      </c>
      <c r="C581" s="18">
        <v>944</v>
      </c>
      <c r="D581" s="15">
        <f t="shared" si="69"/>
        <v>1010.08</v>
      </c>
      <c r="E581" s="8">
        <f t="shared" si="71"/>
        <v>7.0000000000000062E-2</v>
      </c>
      <c r="F581" s="9">
        <f t="shared" si="72"/>
        <v>4.0403200000000004</v>
      </c>
      <c r="G581" s="10">
        <f t="shared" si="70"/>
        <v>410</v>
      </c>
      <c r="H581" s="5"/>
    </row>
    <row r="582" spans="1:8">
      <c r="A582" s="7" t="s">
        <v>1014</v>
      </c>
      <c r="B582" s="7" t="s">
        <v>1013</v>
      </c>
      <c r="C582" s="18">
        <v>944</v>
      </c>
      <c r="D582" s="15">
        <f t="shared" si="69"/>
        <v>1010.08</v>
      </c>
      <c r="E582" s="8">
        <f t="shared" si="71"/>
        <v>7.0000000000000062E-2</v>
      </c>
      <c r="F582" s="9">
        <f t="shared" si="72"/>
        <v>4.0403200000000004</v>
      </c>
      <c r="G582" s="10">
        <f t="shared" si="70"/>
        <v>410</v>
      </c>
      <c r="H582" s="5"/>
    </row>
    <row r="583" spans="1:8">
      <c r="A583" s="7" t="s">
        <v>1015</v>
      </c>
      <c r="B583" s="7" t="s">
        <v>1016</v>
      </c>
      <c r="C583" s="18">
        <v>1224</v>
      </c>
      <c r="D583" s="15">
        <f t="shared" si="69"/>
        <v>1309.68</v>
      </c>
      <c r="E583" s="8">
        <f t="shared" si="71"/>
        <v>7.0000000000000062E-2</v>
      </c>
      <c r="F583" s="9">
        <f t="shared" si="72"/>
        <v>5.2387200000000007</v>
      </c>
      <c r="G583" s="10">
        <f t="shared" si="70"/>
        <v>530</v>
      </c>
      <c r="H583" s="5"/>
    </row>
    <row r="584" spans="1:8">
      <c r="A584" s="7" t="s">
        <v>1017</v>
      </c>
      <c r="B584" s="7" t="s">
        <v>1018</v>
      </c>
      <c r="C584" s="18">
        <v>1224</v>
      </c>
      <c r="D584" s="15">
        <f t="shared" si="69"/>
        <v>1309.68</v>
      </c>
      <c r="E584" s="8">
        <f t="shared" si="71"/>
        <v>7.0000000000000062E-2</v>
      </c>
      <c r="F584" s="9">
        <f t="shared" si="72"/>
        <v>5.2387200000000007</v>
      </c>
      <c r="G584" s="10">
        <f t="shared" si="70"/>
        <v>530</v>
      </c>
      <c r="H584" s="5"/>
    </row>
    <row r="585" spans="1:8">
      <c r="A585" s="7" t="s">
        <v>1019</v>
      </c>
      <c r="B585" s="7" t="s">
        <v>1020</v>
      </c>
      <c r="C585" s="18">
        <v>240</v>
      </c>
      <c r="D585" s="15">
        <f t="shared" si="69"/>
        <v>256.8</v>
      </c>
      <c r="E585" s="8">
        <f t="shared" si="71"/>
        <v>7.0000000000000062E-2</v>
      </c>
      <c r="F585" s="9">
        <f t="shared" si="72"/>
        <v>1.0272000000000001</v>
      </c>
      <c r="G585" s="10">
        <f t="shared" si="70"/>
        <v>110</v>
      </c>
      <c r="H585" s="5"/>
    </row>
    <row r="586" spans="1:8">
      <c r="A586" s="7" t="s">
        <v>1021</v>
      </c>
      <c r="B586" s="7" t="s">
        <v>1022</v>
      </c>
      <c r="C586" s="18">
        <v>382</v>
      </c>
      <c r="D586" s="15">
        <f t="shared" si="69"/>
        <v>408.74</v>
      </c>
      <c r="E586" s="8">
        <f t="shared" si="71"/>
        <v>7.0000000000000062E-2</v>
      </c>
      <c r="F586" s="9">
        <f t="shared" si="72"/>
        <v>1.63496</v>
      </c>
      <c r="G586" s="10">
        <f t="shared" si="70"/>
        <v>170</v>
      </c>
      <c r="H586" s="5"/>
    </row>
    <row r="587" spans="1:8">
      <c r="A587" s="11" t="s">
        <v>1023</v>
      </c>
      <c r="B587" s="11" t="s">
        <v>1024</v>
      </c>
      <c r="C587" s="19">
        <v>186</v>
      </c>
      <c r="D587" s="15">
        <f t="shared" si="69"/>
        <v>199.02</v>
      </c>
      <c r="E587" s="8">
        <f t="shared" si="71"/>
        <v>7.0000000000000062E-2</v>
      </c>
      <c r="F587" s="9">
        <f t="shared" si="72"/>
        <v>0.79608000000000001</v>
      </c>
      <c r="G587" s="10">
        <f t="shared" si="70"/>
        <v>80</v>
      </c>
      <c r="H587" s="5"/>
    </row>
    <row r="588" spans="1:8">
      <c r="A588" s="7" t="s">
        <v>1025</v>
      </c>
      <c r="B588" s="7" t="s">
        <v>1026</v>
      </c>
      <c r="C588" s="18">
        <v>328</v>
      </c>
      <c r="D588" s="15">
        <v>286</v>
      </c>
      <c r="E588" s="8">
        <f t="shared" si="71"/>
        <v>-0.12804878048780488</v>
      </c>
      <c r="F588" s="9">
        <f t="shared" si="72"/>
        <v>1.1440000000000001</v>
      </c>
      <c r="G588" s="10">
        <f t="shared" si="70"/>
        <v>120</v>
      </c>
      <c r="H588" s="5"/>
    </row>
    <row r="589" spans="1:8">
      <c r="A589" s="7" t="s">
        <v>1027</v>
      </c>
      <c r="B589" s="7" t="s">
        <v>1028</v>
      </c>
      <c r="C589" s="18">
        <v>493</v>
      </c>
      <c r="D589" s="15">
        <v>430</v>
      </c>
      <c r="E589" s="8">
        <f t="shared" si="71"/>
        <v>-0.12778904665314406</v>
      </c>
      <c r="F589" s="9">
        <f t="shared" si="72"/>
        <v>1.72</v>
      </c>
      <c r="G589" s="10">
        <f t="shared" si="70"/>
        <v>180</v>
      </c>
      <c r="H589" s="5"/>
    </row>
    <row r="590" spans="1:8">
      <c r="A590" s="11" t="s">
        <v>1029</v>
      </c>
      <c r="B590" s="11" t="s">
        <v>1030</v>
      </c>
      <c r="C590" s="19">
        <v>191</v>
      </c>
      <c r="D590" s="15">
        <v>224</v>
      </c>
      <c r="E590" s="8">
        <f t="shared" si="71"/>
        <v>0.17277486910994755</v>
      </c>
      <c r="F590" s="9">
        <f t="shared" si="72"/>
        <v>0.89600000000000002</v>
      </c>
      <c r="G590" s="10">
        <f t="shared" si="70"/>
        <v>90</v>
      </c>
      <c r="H590" s="5"/>
    </row>
    <row r="591" spans="1:8">
      <c r="A591" s="11" t="s">
        <v>1031</v>
      </c>
      <c r="B591" s="11" t="s">
        <v>1032</v>
      </c>
      <c r="C591" s="19">
        <v>191</v>
      </c>
      <c r="D591" s="15">
        <v>224</v>
      </c>
      <c r="E591" s="8">
        <f t="shared" si="71"/>
        <v>0.17277486910994755</v>
      </c>
      <c r="F591" s="9">
        <f t="shared" si="72"/>
        <v>0.89600000000000002</v>
      </c>
      <c r="G591" s="10">
        <f t="shared" si="70"/>
        <v>90</v>
      </c>
      <c r="H591" s="5"/>
    </row>
    <row r="592" spans="1:8">
      <c r="A592" s="11" t="s">
        <v>1033</v>
      </c>
      <c r="B592" s="11" t="s">
        <v>1034</v>
      </c>
      <c r="C592" s="19">
        <v>208</v>
      </c>
      <c r="D592" s="15">
        <v>243</v>
      </c>
      <c r="E592" s="8">
        <f t="shared" si="71"/>
        <v>0.16826923076923084</v>
      </c>
      <c r="F592" s="9">
        <f t="shared" si="72"/>
        <v>0.97199999999999998</v>
      </c>
      <c r="G592" s="10">
        <f t="shared" si="70"/>
        <v>100</v>
      </c>
      <c r="H592" s="5"/>
    </row>
    <row r="593" spans="1:8">
      <c r="A593" s="11" t="s">
        <v>1035</v>
      </c>
      <c r="B593" s="11" t="s">
        <v>1036</v>
      </c>
      <c r="C593" s="19">
        <v>179</v>
      </c>
      <c r="D593" s="15">
        <v>210</v>
      </c>
      <c r="E593" s="8">
        <f t="shared" si="71"/>
        <v>0.17318435754189943</v>
      </c>
      <c r="F593" s="9">
        <f t="shared" si="72"/>
        <v>0.84</v>
      </c>
      <c r="G593" s="10">
        <f t="shared" si="70"/>
        <v>90</v>
      </c>
      <c r="H593" s="5"/>
    </row>
    <row r="594" spans="1:8">
      <c r="A594" s="11" t="s">
        <v>1037</v>
      </c>
      <c r="B594" s="11" t="s">
        <v>1038</v>
      </c>
      <c r="C594" s="19">
        <v>369</v>
      </c>
      <c r="D594" s="15">
        <v>334</v>
      </c>
      <c r="E594" s="8">
        <f t="shared" si="71"/>
        <v>-9.4850948509485056E-2</v>
      </c>
      <c r="F594" s="9">
        <f t="shared" si="72"/>
        <v>1.3360000000000001</v>
      </c>
      <c r="G594" s="10">
        <f t="shared" si="70"/>
        <v>140</v>
      </c>
      <c r="H594" s="5"/>
    </row>
    <row r="595" spans="1:8">
      <c r="A595" s="7" t="s">
        <v>1039</v>
      </c>
      <c r="B595" s="7" t="s">
        <v>1038</v>
      </c>
      <c r="C595" s="18">
        <v>369</v>
      </c>
      <c r="D595" s="15">
        <v>334</v>
      </c>
      <c r="E595" s="8">
        <f t="shared" si="71"/>
        <v>-9.4850948509485056E-2</v>
      </c>
      <c r="F595" s="9">
        <f t="shared" si="72"/>
        <v>1.3360000000000001</v>
      </c>
      <c r="G595" s="10">
        <f t="shared" si="70"/>
        <v>140</v>
      </c>
      <c r="H595" s="5"/>
    </row>
    <row r="596" spans="1:8">
      <c r="A596" s="11" t="s">
        <v>1040</v>
      </c>
      <c r="B596" s="11" t="s">
        <v>1041</v>
      </c>
      <c r="C596" s="19">
        <v>230</v>
      </c>
      <c r="D596" s="15">
        <v>269</v>
      </c>
      <c r="E596" s="8">
        <f t="shared" si="71"/>
        <v>0.16956521739130426</v>
      </c>
      <c r="F596" s="9">
        <f t="shared" si="72"/>
        <v>1.0760000000000001</v>
      </c>
      <c r="G596" s="10">
        <f t="shared" si="70"/>
        <v>110</v>
      </c>
      <c r="H596" s="5"/>
    </row>
    <row r="597" spans="1:8">
      <c r="A597" s="11" t="s">
        <v>1042</v>
      </c>
      <c r="B597" s="11" t="s">
        <v>1043</v>
      </c>
      <c r="C597" s="19">
        <v>229</v>
      </c>
      <c r="D597" s="15">
        <v>268</v>
      </c>
      <c r="E597" s="8">
        <f t="shared" si="71"/>
        <v>0.17030567685589526</v>
      </c>
      <c r="F597" s="9">
        <f t="shared" si="72"/>
        <v>1.0720000000000001</v>
      </c>
      <c r="G597" s="10">
        <f t="shared" si="70"/>
        <v>110</v>
      </c>
      <c r="H597" s="5"/>
    </row>
    <row r="598" spans="1:8">
      <c r="A598" s="11" t="s">
        <v>1044</v>
      </c>
      <c r="B598" s="11" t="s">
        <v>1045</v>
      </c>
      <c r="C598" s="19">
        <v>229</v>
      </c>
      <c r="D598" s="15">
        <v>268</v>
      </c>
      <c r="E598" s="8">
        <f t="shared" si="71"/>
        <v>0.17030567685589526</v>
      </c>
      <c r="F598" s="9">
        <f t="shared" si="72"/>
        <v>1.0720000000000001</v>
      </c>
      <c r="G598" s="10">
        <f t="shared" si="70"/>
        <v>110</v>
      </c>
      <c r="H598" s="5"/>
    </row>
    <row r="599" spans="1:8">
      <c r="A599" s="11" t="s">
        <v>1046</v>
      </c>
      <c r="B599" s="11" t="s">
        <v>1047</v>
      </c>
      <c r="C599" s="19">
        <v>191</v>
      </c>
      <c r="D599" s="15">
        <v>224</v>
      </c>
      <c r="E599" s="8">
        <f t="shared" si="71"/>
        <v>0.17277486910994755</v>
      </c>
      <c r="F599" s="9">
        <f t="shared" si="72"/>
        <v>0.89600000000000002</v>
      </c>
      <c r="G599" s="10">
        <f t="shared" si="70"/>
        <v>90</v>
      </c>
      <c r="H599" s="5"/>
    </row>
    <row r="600" spans="1:8">
      <c r="A600" s="11" t="s">
        <v>1048</v>
      </c>
      <c r="B600" s="11" t="s">
        <v>1048</v>
      </c>
      <c r="C600" s="19">
        <v>220</v>
      </c>
      <c r="D600" s="15">
        <f t="shared" ref="D600:D611" si="73">C600*1.07</f>
        <v>235.4</v>
      </c>
      <c r="E600" s="8">
        <f t="shared" si="71"/>
        <v>7.0000000000000062E-2</v>
      </c>
      <c r="F600" s="9">
        <f t="shared" si="72"/>
        <v>0.94159999999999999</v>
      </c>
      <c r="G600" s="10">
        <f t="shared" si="70"/>
        <v>100</v>
      </c>
      <c r="H600" s="5"/>
    </row>
    <row r="601" spans="1:8">
      <c r="A601" s="7" t="s">
        <v>1049</v>
      </c>
      <c r="B601" s="7" t="s">
        <v>1050</v>
      </c>
      <c r="C601" s="18">
        <v>149</v>
      </c>
      <c r="D601" s="15">
        <f t="shared" si="73"/>
        <v>159.43</v>
      </c>
      <c r="E601" s="8">
        <f t="shared" si="71"/>
        <v>7.0000000000000062E-2</v>
      </c>
      <c r="F601" s="9">
        <f t="shared" si="72"/>
        <v>0.63772000000000006</v>
      </c>
      <c r="G601" s="10">
        <f t="shared" si="70"/>
        <v>70</v>
      </c>
      <c r="H601" s="5"/>
    </row>
    <row r="602" spans="1:8">
      <c r="A602" s="7" t="s">
        <v>1051</v>
      </c>
      <c r="B602" s="7" t="s">
        <v>1052</v>
      </c>
      <c r="C602" s="18">
        <v>149</v>
      </c>
      <c r="D602" s="15">
        <f t="shared" si="73"/>
        <v>159.43</v>
      </c>
      <c r="E602" s="8">
        <f t="shared" si="71"/>
        <v>7.0000000000000062E-2</v>
      </c>
      <c r="F602" s="9">
        <f t="shared" si="72"/>
        <v>0.63772000000000006</v>
      </c>
      <c r="G602" s="10">
        <f t="shared" si="70"/>
        <v>70</v>
      </c>
      <c r="H602" s="5"/>
    </row>
    <row r="603" spans="1:8">
      <c r="A603" s="7" t="s">
        <v>1053</v>
      </c>
      <c r="B603" s="7" t="s">
        <v>1054</v>
      </c>
      <c r="C603" s="18">
        <v>149</v>
      </c>
      <c r="D603" s="15">
        <f t="shared" si="73"/>
        <v>159.43</v>
      </c>
      <c r="E603" s="8">
        <f t="shared" si="71"/>
        <v>7.0000000000000062E-2</v>
      </c>
      <c r="F603" s="9">
        <f t="shared" si="72"/>
        <v>0.63772000000000006</v>
      </c>
      <c r="G603" s="10">
        <f t="shared" si="70"/>
        <v>70</v>
      </c>
      <c r="H603" s="5"/>
    </row>
    <row r="604" spans="1:8">
      <c r="A604" s="11" t="s">
        <v>1055</v>
      </c>
      <c r="B604" s="11" t="s">
        <v>1055</v>
      </c>
      <c r="C604" s="19">
        <v>212</v>
      </c>
      <c r="D604" s="15">
        <f t="shared" si="73"/>
        <v>226.84</v>
      </c>
      <c r="E604" s="8">
        <f t="shared" si="71"/>
        <v>7.0000000000000062E-2</v>
      </c>
      <c r="F604" s="9">
        <f t="shared" si="72"/>
        <v>0.90736000000000006</v>
      </c>
      <c r="G604" s="10">
        <f t="shared" si="70"/>
        <v>100</v>
      </c>
      <c r="H604" s="5"/>
    </row>
    <row r="605" spans="1:8">
      <c r="A605" s="7" t="s">
        <v>1056</v>
      </c>
      <c r="B605" s="7" t="s">
        <v>1057</v>
      </c>
      <c r="C605" s="18">
        <v>191</v>
      </c>
      <c r="D605" s="15">
        <f t="shared" si="73"/>
        <v>204.37</v>
      </c>
      <c r="E605" s="8">
        <f t="shared" si="71"/>
        <v>7.0000000000000062E-2</v>
      </c>
      <c r="F605" s="9">
        <f t="shared" si="72"/>
        <v>0.81747999999999998</v>
      </c>
      <c r="G605" s="10">
        <f t="shared" si="70"/>
        <v>90</v>
      </c>
      <c r="H605" s="5"/>
    </row>
    <row r="606" spans="1:8">
      <c r="A606" s="7" t="s">
        <v>1058</v>
      </c>
      <c r="B606" s="7" t="s">
        <v>1059</v>
      </c>
      <c r="C606" s="18">
        <v>170</v>
      </c>
      <c r="D606" s="15">
        <f t="shared" si="73"/>
        <v>181.9</v>
      </c>
      <c r="E606" s="8">
        <f t="shared" si="71"/>
        <v>7.0000000000000062E-2</v>
      </c>
      <c r="F606" s="9">
        <f t="shared" si="72"/>
        <v>0.72760000000000002</v>
      </c>
      <c r="G606" s="10">
        <f t="shared" si="70"/>
        <v>80</v>
      </c>
      <c r="H606" s="5"/>
    </row>
    <row r="607" spans="1:8">
      <c r="A607" s="11" t="s">
        <v>1060</v>
      </c>
      <c r="B607" s="11" t="s">
        <v>1060</v>
      </c>
      <c r="C607" s="19">
        <v>170</v>
      </c>
      <c r="D607" s="15">
        <f t="shared" si="73"/>
        <v>181.9</v>
      </c>
      <c r="E607" s="8">
        <f t="shared" si="71"/>
        <v>7.0000000000000062E-2</v>
      </c>
      <c r="F607" s="9">
        <f t="shared" si="72"/>
        <v>0.72760000000000002</v>
      </c>
      <c r="G607" s="10">
        <f t="shared" si="70"/>
        <v>80</v>
      </c>
      <c r="H607" s="5"/>
    </row>
    <row r="608" spans="1:8">
      <c r="A608" s="7" t="s">
        <v>1061</v>
      </c>
      <c r="B608" s="7" t="s">
        <v>1060</v>
      </c>
      <c r="C608" s="18">
        <v>170</v>
      </c>
      <c r="D608" s="15">
        <f t="shared" si="73"/>
        <v>181.9</v>
      </c>
      <c r="E608" s="8">
        <f t="shared" si="71"/>
        <v>7.0000000000000062E-2</v>
      </c>
      <c r="F608" s="9">
        <f t="shared" si="72"/>
        <v>0.72760000000000002</v>
      </c>
      <c r="G608" s="10">
        <f t="shared" si="70"/>
        <v>80</v>
      </c>
      <c r="H608" s="5"/>
    </row>
    <row r="609" spans="1:8">
      <c r="A609" s="7" t="s">
        <v>1062</v>
      </c>
      <c r="B609" s="7" t="s">
        <v>1063</v>
      </c>
      <c r="C609" s="18">
        <v>170</v>
      </c>
      <c r="D609" s="15">
        <f t="shared" si="73"/>
        <v>181.9</v>
      </c>
      <c r="E609" s="8">
        <f t="shared" si="71"/>
        <v>7.0000000000000062E-2</v>
      </c>
      <c r="F609" s="9">
        <f t="shared" si="72"/>
        <v>0.72760000000000002</v>
      </c>
      <c r="G609" s="10">
        <f t="shared" si="70"/>
        <v>80</v>
      </c>
      <c r="H609" s="5"/>
    </row>
    <row r="610" spans="1:8">
      <c r="A610" s="7" t="s">
        <v>1064</v>
      </c>
      <c r="B610" s="7" t="s">
        <v>1065</v>
      </c>
      <c r="C610" s="18">
        <v>221</v>
      </c>
      <c r="D610" s="15">
        <f t="shared" si="73"/>
        <v>236.47000000000003</v>
      </c>
      <c r="E610" s="8">
        <f t="shared" si="71"/>
        <v>7.0000000000000062E-2</v>
      </c>
      <c r="F610" s="9">
        <f t="shared" si="72"/>
        <v>0.94588000000000017</v>
      </c>
      <c r="G610" s="10">
        <f t="shared" si="70"/>
        <v>100</v>
      </c>
      <c r="H610" s="5"/>
    </row>
    <row r="611" spans="1:8">
      <c r="A611" s="7" t="s">
        <v>1066</v>
      </c>
      <c r="B611" s="7" t="s">
        <v>1067</v>
      </c>
      <c r="C611" s="18">
        <v>376</v>
      </c>
      <c r="D611" s="15">
        <f t="shared" si="73"/>
        <v>402.32000000000005</v>
      </c>
      <c r="E611" s="8">
        <f t="shared" si="71"/>
        <v>7.0000000000000062E-2</v>
      </c>
      <c r="F611" s="9">
        <f t="shared" si="72"/>
        <v>1.6092800000000003</v>
      </c>
      <c r="G611" s="10">
        <f t="shared" si="70"/>
        <v>170</v>
      </c>
      <c r="H611" s="5"/>
    </row>
    <row r="612" spans="1:8">
      <c r="A612" s="11" t="s">
        <v>1068</v>
      </c>
      <c r="B612" s="11" t="s">
        <v>1068</v>
      </c>
      <c r="C612" s="19">
        <v>949</v>
      </c>
      <c r="D612" s="15">
        <v>678</v>
      </c>
      <c r="E612" s="8">
        <f t="shared" si="71"/>
        <v>-0.28556375131717593</v>
      </c>
      <c r="F612" s="9">
        <f t="shared" si="72"/>
        <v>2.7120000000000002</v>
      </c>
      <c r="G612" s="10">
        <f t="shared" si="70"/>
        <v>280</v>
      </c>
      <c r="H612" s="5"/>
    </row>
    <row r="613" spans="1:8">
      <c r="A613" s="11" t="s">
        <v>1069</v>
      </c>
      <c r="B613" s="11" t="s">
        <v>1069</v>
      </c>
      <c r="C613" s="19">
        <v>869</v>
      </c>
      <c r="D613" s="15">
        <f t="shared" ref="D613" si="74">C613*1.07</f>
        <v>929.83</v>
      </c>
      <c r="E613" s="8">
        <f t="shared" si="71"/>
        <v>7.0000000000000062E-2</v>
      </c>
      <c r="F613" s="9">
        <f t="shared" si="72"/>
        <v>3.7193200000000002</v>
      </c>
      <c r="G613" s="10">
        <f t="shared" si="70"/>
        <v>380</v>
      </c>
      <c r="H613" s="5"/>
    </row>
    <row r="614" spans="1:8">
      <c r="A614" s="11" t="s">
        <v>1070</v>
      </c>
      <c r="B614" s="11" t="s">
        <v>1070</v>
      </c>
      <c r="C614" s="19">
        <v>1049</v>
      </c>
      <c r="D614" s="15">
        <v>683</v>
      </c>
      <c r="E614" s="8">
        <f t="shared" si="71"/>
        <v>-0.34890371782650142</v>
      </c>
      <c r="F614" s="9">
        <f t="shared" si="72"/>
        <v>2.7320000000000002</v>
      </c>
      <c r="G614" s="10">
        <f t="shared" si="70"/>
        <v>280</v>
      </c>
      <c r="H614" s="5"/>
    </row>
    <row r="615" spans="1:8">
      <c r="A615" s="7" t="s">
        <v>1071</v>
      </c>
      <c r="B615" s="7" t="s">
        <v>1072</v>
      </c>
      <c r="C615" s="18">
        <v>149</v>
      </c>
      <c r="D615" s="15">
        <f t="shared" ref="D615:D620" si="75">C615*1.07</f>
        <v>159.43</v>
      </c>
      <c r="E615" s="8">
        <f t="shared" si="71"/>
        <v>7.0000000000000062E-2</v>
      </c>
      <c r="F615" s="9">
        <f t="shared" si="72"/>
        <v>0.63772000000000006</v>
      </c>
      <c r="G615" s="10">
        <f t="shared" si="70"/>
        <v>70</v>
      </c>
      <c r="H615" s="5"/>
    </row>
    <row r="616" spans="1:8">
      <c r="A616" s="7" t="s">
        <v>1073</v>
      </c>
      <c r="B616" s="7" t="s">
        <v>1073</v>
      </c>
      <c r="C616" s="18">
        <v>163.11000000000001</v>
      </c>
      <c r="D616" s="15">
        <f t="shared" si="75"/>
        <v>174.52770000000004</v>
      </c>
      <c r="E616" s="8">
        <f t="shared" si="71"/>
        <v>7.0000000000000062E-2</v>
      </c>
      <c r="F616" s="9">
        <f t="shared" si="72"/>
        <v>0.69811080000000014</v>
      </c>
      <c r="G616" s="10">
        <f t="shared" si="70"/>
        <v>70</v>
      </c>
      <c r="H616" s="5"/>
    </row>
    <row r="617" spans="1:8">
      <c r="A617" s="12" t="s">
        <v>1074</v>
      </c>
      <c r="B617" s="12" t="s">
        <v>1075</v>
      </c>
      <c r="C617" s="18">
        <v>441</v>
      </c>
      <c r="D617" s="15">
        <f t="shared" si="75"/>
        <v>471.87</v>
      </c>
      <c r="E617" s="8">
        <f t="shared" si="71"/>
        <v>7.0000000000000062E-2</v>
      </c>
      <c r="F617" s="9">
        <f t="shared" si="72"/>
        <v>1.88748</v>
      </c>
      <c r="G617" s="10">
        <f t="shared" si="70"/>
        <v>190</v>
      </c>
      <c r="H617" s="5"/>
    </row>
    <row r="618" spans="1:8">
      <c r="A618" s="7" t="s">
        <v>1076</v>
      </c>
      <c r="B618" s="7" t="s">
        <v>1077</v>
      </c>
      <c r="C618" s="18">
        <v>466</v>
      </c>
      <c r="D618" s="15">
        <f t="shared" si="75"/>
        <v>498.62</v>
      </c>
      <c r="E618" s="8">
        <f t="shared" si="71"/>
        <v>7.0000000000000062E-2</v>
      </c>
      <c r="F618" s="9">
        <f t="shared" si="72"/>
        <v>1.99448</v>
      </c>
      <c r="G618" s="10">
        <f t="shared" si="70"/>
        <v>200</v>
      </c>
      <c r="H618" s="5"/>
    </row>
    <row r="619" spans="1:8">
      <c r="A619" s="7" t="s">
        <v>1078</v>
      </c>
      <c r="B619" s="7" t="s">
        <v>1079</v>
      </c>
      <c r="C619" s="18">
        <v>461</v>
      </c>
      <c r="D619" s="15">
        <f t="shared" si="75"/>
        <v>493.27000000000004</v>
      </c>
      <c r="E619" s="8">
        <f t="shared" si="71"/>
        <v>7.0000000000000062E-2</v>
      </c>
      <c r="F619" s="9">
        <f t="shared" si="72"/>
        <v>1.9730800000000002</v>
      </c>
      <c r="G619" s="10">
        <f t="shared" si="70"/>
        <v>200</v>
      </c>
      <c r="H619" s="5"/>
    </row>
    <row r="620" spans="1:8">
      <c r="A620" s="7" t="s">
        <v>1080</v>
      </c>
      <c r="B620" s="7" t="s">
        <v>1081</v>
      </c>
      <c r="C620" s="18">
        <v>461</v>
      </c>
      <c r="D620" s="15">
        <f t="shared" si="75"/>
        <v>493.27000000000004</v>
      </c>
      <c r="E620" s="8">
        <f t="shared" si="71"/>
        <v>7.0000000000000062E-2</v>
      </c>
      <c r="F620" s="9">
        <f t="shared" si="72"/>
        <v>1.9730800000000002</v>
      </c>
      <c r="G620" s="10">
        <f t="shared" si="70"/>
        <v>200</v>
      </c>
      <c r="H620" s="5"/>
    </row>
    <row r="621" spans="1:8">
      <c r="A621" s="7" t="s">
        <v>1082</v>
      </c>
      <c r="B621" s="7" t="s">
        <v>1083</v>
      </c>
      <c r="C621" s="18">
        <v>184</v>
      </c>
      <c r="D621" s="15">
        <v>149</v>
      </c>
      <c r="E621" s="8">
        <f t="shared" si="71"/>
        <v>-0.19021739130434778</v>
      </c>
      <c r="F621" s="9">
        <f t="shared" si="72"/>
        <v>0.59599999999999997</v>
      </c>
      <c r="G621" s="10">
        <f t="shared" si="70"/>
        <v>60</v>
      </c>
      <c r="H621" s="5"/>
    </row>
    <row r="622" spans="1:8">
      <c r="A622" s="7" t="s">
        <v>1084</v>
      </c>
      <c r="B622" s="7" t="s">
        <v>1085</v>
      </c>
      <c r="C622" s="18">
        <v>184</v>
      </c>
      <c r="D622" s="15">
        <v>149</v>
      </c>
      <c r="E622" s="8">
        <f t="shared" si="71"/>
        <v>-0.19021739130434778</v>
      </c>
      <c r="F622" s="9">
        <f t="shared" si="72"/>
        <v>0.59599999999999997</v>
      </c>
      <c r="G622" s="10">
        <f t="shared" si="70"/>
        <v>60</v>
      </c>
      <c r="H622" s="5"/>
    </row>
    <row r="623" spans="1:8">
      <c r="A623" s="7" t="s">
        <v>1086</v>
      </c>
      <c r="B623" s="7" t="s">
        <v>1087</v>
      </c>
      <c r="C623" s="18">
        <v>673</v>
      </c>
      <c r="D623" s="15">
        <f t="shared" ref="D623" si="76">C623*1.07</f>
        <v>720.11</v>
      </c>
      <c r="E623" s="8">
        <f t="shared" si="71"/>
        <v>7.0000000000000062E-2</v>
      </c>
      <c r="F623" s="9">
        <f t="shared" si="72"/>
        <v>2.8804400000000001</v>
      </c>
      <c r="G623" s="10">
        <f t="shared" si="70"/>
        <v>290</v>
      </c>
      <c r="H623" s="5"/>
    </row>
    <row r="624" spans="1:8">
      <c r="A624" s="7" t="s">
        <v>1088</v>
      </c>
      <c r="B624" s="7" t="s">
        <v>1089</v>
      </c>
      <c r="C624" s="18">
        <v>1609</v>
      </c>
      <c r="D624" s="15">
        <v>1639</v>
      </c>
      <c r="E624" s="8">
        <f t="shared" si="71"/>
        <v>1.864512119328765E-2</v>
      </c>
      <c r="F624" s="9">
        <f t="shared" si="72"/>
        <v>6.556</v>
      </c>
      <c r="G624" s="10">
        <f t="shared" si="70"/>
        <v>660</v>
      </c>
      <c r="H624" s="5"/>
    </row>
    <row r="625" spans="1:8">
      <c r="A625" s="7" t="s">
        <v>1090</v>
      </c>
      <c r="B625" s="7" t="s">
        <v>1091</v>
      </c>
      <c r="C625" s="18">
        <v>1923</v>
      </c>
      <c r="D625" s="15">
        <f t="shared" ref="D625:D632" si="77">C625*1.07</f>
        <v>2057.61</v>
      </c>
      <c r="E625" s="8">
        <f t="shared" si="71"/>
        <v>7.0000000000000062E-2</v>
      </c>
      <c r="F625" s="9">
        <f t="shared" si="72"/>
        <v>8.2304400000000015</v>
      </c>
      <c r="G625" s="10">
        <f t="shared" si="70"/>
        <v>830</v>
      </c>
      <c r="H625" s="5"/>
    </row>
    <row r="626" spans="1:8">
      <c r="A626" s="7" t="s">
        <v>1092</v>
      </c>
      <c r="B626" s="7" t="s">
        <v>1093</v>
      </c>
      <c r="C626" s="18">
        <v>2285</v>
      </c>
      <c r="D626" s="15">
        <f t="shared" si="77"/>
        <v>2444.9500000000003</v>
      </c>
      <c r="E626" s="8">
        <f t="shared" si="71"/>
        <v>7.0000000000000062E-2</v>
      </c>
      <c r="F626" s="9">
        <f t="shared" si="72"/>
        <v>9.7798000000000016</v>
      </c>
      <c r="G626" s="10">
        <f t="shared" si="70"/>
        <v>980</v>
      </c>
      <c r="H626" s="5"/>
    </row>
    <row r="627" spans="1:8">
      <c r="A627" s="7" t="s">
        <v>1094</v>
      </c>
      <c r="B627" s="7" t="s">
        <v>1095</v>
      </c>
      <c r="C627" s="18">
        <v>7288</v>
      </c>
      <c r="D627" s="15">
        <f t="shared" si="77"/>
        <v>7798.1600000000008</v>
      </c>
      <c r="E627" s="8">
        <f t="shared" si="71"/>
        <v>7.0000000000000062E-2</v>
      </c>
      <c r="F627" s="9">
        <f t="shared" si="72"/>
        <v>31.192640000000004</v>
      </c>
      <c r="G627" s="10">
        <f t="shared" si="70"/>
        <v>3120</v>
      </c>
      <c r="H627" s="5"/>
    </row>
    <row r="628" spans="1:8">
      <c r="A628" s="12" t="s">
        <v>1096</v>
      </c>
      <c r="B628" s="12" t="s">
        <v>1097</v>
      </c>
      <c r="C628" s="18">
        <v>2949</v>
      </c>
      <c r="D628" s="15">
        <f t="shared" si="77"/>
        <v>3155.4300000000003</v>
      </c>
      <c r="E628" s="8">
        <f t="shared" si="71"/>
        <v>7.0000000000000062E-2</v>
      </c>
      <c r="F628" s="9">
        <f t="shared" si="72"/>
        <v>12.621720000000002</v>
      </c>
      <c r="G628" s="10">
        <f t="shared" si="70"/>
        <v>1270</v>
      </c>
      <c r="H628" s="5"/>
    </row>
    <row r="629" spans="1:8">
      <c r="A629" s="7" t="s">
        <v>1098</v>
      </c>
      <c r="B629" s="7" t="s">
        <v>1099</v>
      </c>
      <c r="C629" s="18">
        <v>1601</v>
      </c>
      <c r="D629" s="15">
        <f t="shared" si="77"/>
        <v>1713.0700000000002</v>
      </c>
      <c r="E629" s="8">
        <f t="shared" si="71"/>
        <v>7.0000000000000062E-2</v>
      </c>
      <c r="F629" s="9">
        <f t="shared" si="72"/>
        <v>6.8522800000000004</v>
      </c>
      <c r="G629" s="10">
        <f t="shared" si="70"/>
        <v>690</v>
      </c>
      <c r="H629" s="5"/>
    </row>
    <row r="630" spans="1:8">
      <c r="A630" s="12" t="s">
        <v>1100</v>
      </c>
      <c r="B630" s="12" t="s">
        <v>1101</v>
      </c>
      <c r="C630" s="18">
        <v>1601</v>
      </c>
      <c r="D630" s="15">
        <f t="shared" si="77"/>
        <v>1713.0700000000002</v>
      </c>
      <c r="E630" s="8">
        <f t="shared" si="71"/>
        <v>7.0000000000000062E-2</v>
      </c>
      <c r="F630" s="9">
        <f t="shared" si="72"/>
        <v>6.8522800000000004</v>
      </c>
      <c r="G630" s="10">
        <f t="shared" si="70"/>
        <v>690</v>
      </c>
      <c r="H630" s="5"/>
    </row>
    <row r="631" spans="1:8">
      <c r="A631" s="11" t="s">
        <v>1102</v>
      </c>
      <c r="B631" s="11" t="s">
        <v>1102</v>
      </c>
      <c r="C631" s="19">
        <v>1601</v>
      </c>
      <c r="D631" s="15">
        <f t="shared" si="77"/>
        <v>1713.0700000000002</v>
      </c>
      <c r="E631" s="8">
        <f t="shared" si="71"/>
        <v>7.0000000000000062E-2</v>
      </c>
      <c r="F631" s="9">
        <f t="shared" si="72"/>
        <v>6.8522800000000004</v>
      </c>
      <c r="G631" s="10">
        <f t="shared" si="70"/>
        <v>690</v>
      </c>
      <c r="H631" s="5"/>
    </row>
    <row r="632" spans="1:8">
      <c r="A632" s="7" t="s">
        <v>1103</v>
      </c>
      <c r="B632" s="7" t="s">
        <v>1104</v>
      </c>
      <c r="C632" s="18">
        <v>2272</v>
      </c>
      <c r="D632" s="15">
        <f t="shared" si="77"/>
        <v>2431.04</v>
      </c>
      <c r="E632" s="8">
        <f t="shared" si="71"/>
        <v>7.0000000000000062E-2</v>
      </c>
      <c r="F632" s="9">
        <f t="shared" si="72"/>
        <v>9.7241599999999995</v>
      </c>
      <c r="G632" s="10">
        <f t="shared" si="70"/>
        <v>980</v>
      </c>
      <c r="H632" s="5"/>
    </row>
    <row r="633" spans="1:8">
      <c r="A633" s="12" t="s">
        <v>1105</v>
      </c>
      <c r="B633" s="12" t="s">
        <v>1105</v>
      </c>
      <c r="C633" s="18">
        <v>206</v>
      </c>
      <c r="D633" s="15">
        <v>277</v>
      </c>
      <c r="E633" s="8">
        <f t="shared" si="71"/>
        <v>0.34466019417475735</v>
      </c>
      <c r="F633" s="9">
        <f t="shared" si="72"/>
        <v>1.1080000000000001</v>
      </c>
      <c r="G633" s="10">
        <f t="shared" si="70"/>
        <v>120</v>
      </c>
      <c r="H633" s="5"/>
    </row>
    <row r="634" spans="1:8">
      <c r="A634" s="7" t="s">
        <v>1106</v>
      </c>
      <c r="B634" s="7" t="s">
        <v>1107</v>
      </c>
      <c r="C634" s="18">
        <v>927</v>
      </c>
      <c r="D634" s="15">
        <v>750</v>
      </c>
      <c r="E634" s="8">
        <f t="shared" si="71"/>
        <v>-0.19093851132686079</v>
      </c>
      <c r="F634" s="9">
        <f t="shared" si="72"/>
        <v>3</v>
      </c>
      <c r="G634" s="10">
        <f t="shared" si="70"/>
        <v>300</v>
      </c>
      <c r="H634" s="5"/>
    </row>
    <row r="635" spans="1:8">
      <c r="A635" s="7" t="s">
        <v>1108</v>
      </c>
      <c r="B635" s="7" t="s">
        <v>1109</v>
      </c>
      <c r="C635" s="18">
        <v>1145</v>
      </c>
      <c r="D635" s="15">
        <v>1044</v>
      </c>
      <c r="E635" s="8">
        <f t="shared" si="71"/>
        <v>-8.8209606986899614E-2</v>
      </c>
      <c r="F635" s="9">
        <f t="shared" si="72"/>
        <v>4.1760000000000002</v>
      </c>
      <c r="G635" s="10">
        <f t="shared" si="70"/>
        <v>420</v>
      </c>
      <c r="H635" s="5"/>
    </row>
    <row r="636" spans="1:8">
      <c r="A636" s="7" t="s">
        <v>1110</v>
      </c>
      <c r="B636" s="7" t="s">
        <v>1111</v>
      </c>
      <c r="C636" s="18">
        <v>1362</v>
      </c>
      <c r="D636" s="15">
        <v>1340</v>
      </c>
      <c r="E636" s="8">
        <f t="shared" si="71"/>
        <v>-1.6152716593245242E-2</v>
      </c>
      <c r="F636" s="9">
        <f t="shared" si="72"/>
        <v>5.36</v>
      </c>
      <c r="G636" s="10">
        <f t="shared" si="70"/>
        <v>540</v>
      </c>
      <c r="H636" s="5"/>
    </row>
    <row r="637" spans="1:8">
      <c r="A637" s="11" t="s">
        <v>1112</v>
      </c>
      <c r="B637" s="11" t="s">
        <v>1112</v>
      </c>
      <c r="C637" s="19">
        <v>1113</v>
      </c>
      <c r="D637" s="15">
        <v>1105</v>
      </c>
      <c r="E637" s="8">
        <f t="shared" si="71"/>
        <v>-7.1877807726864473E-3</v>
      </c>
      <c r="F637" s="9">
        <f t="shared" si="72"/>
        <v>4.42</v>
      </c>
      <c r="G637" s="10">
        <f t="shared" si="70"/>
        <v>450</v>
      </c>
      <c r="H637" s="5"/>
    </row>
    <row r="638" spans="1:8">
      <c r="A638" s="7" t="s">
        <v>1113</v>
      </c>
      <c r="B638" s="7" t="s">
        <v>1112</v>
      </c>
      <c r="C638" s="18">
        <v>1113</v>
      </c>
      <c r="D638" s="15">
        <v>1105</v>
      </c>
      <c r="E638" s="8">
        <f t="shared" si="71"/>
        <v>-7.1877807726864473E-3</v>
      </c>
      <c r="F638" s="9">
        <f t="shared" si="72"/>
        <v>4.42</v>
      </c>
      <c r="G638" s="10">
        <f t="shared" si="70"/>
        <v>450</v>
      </c>
      <c r="H638" s="5"/>
    </row>
    <row r="639" spans="1:8">
      <c r="A639" s="7" t="s">
        <v>1114</v>
      </c>
      <c r="B639" s="7" t="s">
        <v>1115</v>
      </c>
      <c r="C639" s="18">
        <v>1120</v>
      </c>
      <c r="D639" s="15">
        <f t="shared" ref="D639" si="78">C639*1.07</f>
        <v>1198.4000000000001</v>
      </c>
      <c r="E639" s="8">
        <f t="shared" si="71"/>
        <v>7.0000000000000062E-2</v>
      </c>
      <c r="F639" s="9">
        <f t="shared" si="72"/>
        <v>4.7936000000000005</v>
      </c>
      <c r="G639" s="10">
        <f t="shared" si="70"/>
        <v>480</v>
      </c>
      <c r="H639" s="5"/>
    </row>
    <row r="640" spans="1:8">
      <c r="A640" s="7" t="s">
        <v>1116</v>
      </c>
      <c r="B640" s="7" t="s">
        <v>1117</v>
      </c>
      <c r="C640" s="18">
        <v>1268</v>
      </c>
      <c r="D640" s="15">
        <v>1304</v>
      </c>
      <c r="E640" s="8">
        <f t="shared" si="71"/>
        <v>2.8391167192429068E-2</v>
      </c>
      <c r="F640" s="9">
        <f t="shared" si="72"/>
        <v>5.2160000000000002</v>
      </c>
      <c r="G640" s="10">
        <f t="shared" si="70"/>
        <v>530</v>
      </c>
      <c r="H640" s="5"/>
    </row>
    <row r="641" spans="1:8">
      <c r="A641" s="7" t="s">
        <v>1118</v>
      </c>
      <c r="B641" s="7" t="s">
        <v>1119</v>
      </c>
      <c r="C641" s="18">
        <v>502</v>
      </c>
      <c r="D641" s="15">
        <v>547</v>
      </c>
      <c r="E641" s="8">
        <f t="shared" si="71"/>
        <v>8.9641434262948128E-2</v>
      </c>
      <c r="F641" s="9">
        <f t="shared" si="72"/>
        <v>2.1880000000000002</v>
      </c>
      <c r="G641" s="10">
        <f t="shared" si="70"/>
        <v>220</v>
      </c>
      <c r="H641" s="5"/>
    </row>
    <row r="642" spans="1:8">
      <c r="A642" s="7" t="s">
        <v>1120</v>
      </c>
      <c r="B642" s="7" t="s">
        <v>1121</v>
      </c>
      <c r="C642" s="18">
        <v>923</v>
      </c>
      <c r="D642" s="15">
        <v>995</v>
      </c>
      <c r="E642" s="8">
        <f t="shared" si="71"/>
        <v>7.8006500541711876E-2</v>
      </c>
      <c r="F642" s="9">
        <f t="shared" si="72"/>
        <v>3.98</v>
      </c>
      <c r="G642" s="10">
        <f t="shared" ref="G642:G705" si="79">CEILING(F642*100,10)</f>
        <v>400</v>
      </c>
      <c r="H642" s="5"/>
    </row>
    <row r="643" spans="1:8">
      <c r="A643" s="7" t="s">
        <v>1122</v>
      </c>
      <c r="B643" s="7" t="s">
        <v>1123</v>
      </c>
      <c r="C643" s="18">
        <v>4238</v>
      </c>
      <c r="D643" s="15">
        <f t="shared" ref="D643" si="80">C643*1.07</f>
        <v>4534.66</v>
      </c>
      <c r="E643" s="8">
        <f t="shared" ref="E643:E706" si="81">D643/C643-1</f>
        <v>7.0000000000000062E-2</v>
      </c>
      <c r="F643" s="9">
        <f t="shared" ref="F643:F706" si="82">D643*0.4%</f>
        <v>18.138639999999999</v>
      </c>
      <c r="G643" s="10">
        <f t="shared" si="79"/>
        <v>1820</v>
      </c>
      <c r="H643" s="5"/>
    </row>
    <row r="644" spans="1:8">
      <c r="A644" s="7" t="s">
        <v>1124</v>
      </c>
      <c r="B644" s="7" t="s">
        <v>1125</v>
      </c>
      <c r="C644" s="18">
        <v>12468</v>
      </c>
      <c r="D644" s="15">
        <v>14089</v>
      </c>
      <c r="E644" s="8">
        <f t="shared" si="81"/>
        <v>0.1300128328521013</v>
      </c>
      <c r="F644" s="9">
        <f t="shared" si="82"/>
        <v>56.356000000000002</v>
      </c>
      <c r="G644" s="10">
        <f t="shared" si="79"/>
        <v>5640</v>
      </c>
      <c r="H644" s="5"/>
    </row>
    <row r="645" spans="1:8">
      <c r="A645" s="11" t="s">
        <v>1126</v>
      </c>
      <c r="B645" s="11" t="s">
        <v>1126</v>
      </c>
      <c r="C645" s="19">
        <v>7457</v>
      </c>
      <c r="D645" s="15">
        <f t="shared" ref="D645" si="83">C645*1.07</f>
        <v>7978.9900000000007</v>
      </c>
      <c r="E645" s="8">
        <f t="shared" si="81"/>
        <v>7.0000000000000062E-2</v>
      </c>
      <c r="F645" s="9">
        <f t="shared" si="82"/>
        <v>31.915960000000002</v>
      </c>
      <c r="G645" s="10">
        <f t="shared" si="79"/>
        <v>3200</v>
      </c>
      <c r="H645" s="5"/>
    </row>
    <row r="646" spans="1:8">
      <c r="A646" s="7" t="s">
        <v>1127</v>
      </c>
      <c r="B646" s="7" t="s">
        <v>1128</v>
      </c>
      <c r="C646" s="18">
        <v>322</v>
      </c>
      <c r="D646" s="15">
        <v>332</v>
      </c>
      <c r="E646" s="8">
        <f t="shared" si="81"/>
        <v>3.105590062111796E-2</v>
      </c>
      <c r="F646" s="9">
        <f t="shared" si="82"/>
        <v>1.3280000000000001</v>
      </c>
      <c r="G646" s="10">
        <f t="shared" si="79"/>
        <v>140</v>
      </c>
      <c r="H646" s="5"/>
    </row>
    <row r="647" spans="1:8">
      <c r="A647" s="7" t="s">
        <v>1129</v>
      </c>
      <c r="B647" s="7" t="s">
        <v>1130</v>
      </c>
      <c r="C647" s="18">
        <v>370</v>
      </c>
      <c r="D647" s="15">
        <v>383</v>
      </c>
      <c r="E647" s="8">
        <f t="shared" si="81"/>
        <v>3.513513513513522E-2</v>
      </c>
      <c r="F647" s="9">
        <f t="shared" si="82"/>
        <v>1.532</v>
      </c>
      <c r="G647" s="10">
        <f t="shared" si="79"/>
        <v>160</v>
      </c>
      <c r="H647" s="5"/>
    </row>
    <row r="648" spans="1:8">
      <c r="A648" s="7" t="s">
        <v>1131</v>
      </c>
      <c r="B648" s="7" t="s">
        <v>1132</v>
      </c>
      <c r="C648" s="18">
        <v>3604</v>
      </c>
      <c r="D648" s="15">
        <f t="shared" ref="D648" si="84">C648*1.07</f>
        <v>3856.28</v>
      </c>
      <c r="E648" s="8">
        <f t="shared" si="81"/>
        <v>7.0000000000000062E-2</v>
      </c>
      <c r="F648" s="9">
        <f t="shared" si="82"/>
        <v>15.425120000000001</v>
      </c>
      <c r="G648" s="10">
        <f t="shared" si="79"/>
        <v>1550</v>
      </c>
      <c r="H648" s="5"/>
    </row>
    <row r="649" spans="1:8">
      <c r="A649" s="7" t="s">
        <v>1133</v>
      </c>
      <c r="B649" s="7" t="s">
        <v>1134</v>
      </c>
      <c r="C649" s="18">
        <v>1002</v>
      </c>
      <c r="D649" s="15">
        <v>1053</v>
      </c>
      <c r="E649" s="8">
        <f t="shared" si="81"/>
        <v>5.0898203592814273E-2</v>
      </c>
      <c r="F649" s="9">
        <f t="shared" si="82"/>
        <v>4.2119999999999997</v>
      </c>
      <c r="G649" s="10">
        <f t="shared" si="79"/>
        <v>430</v>
      </c>
      <c r="H649" s="5"/>
    </row>
    <row r="650" spans="1:8">
      <c r="A650" s="7" t="s">
        <v>1135</v>
      </c>
      <c r="B650" s="7" t="s">
        <v>1136</v>
      </c>
      <c r="C650" s="18">
        <v>2805</v>
      </c>
      <c r="D650" s="15">
        <v>2803</v>
      </c>
      <c r="E650" s="8">
        <f t="shared" si="81"/>
        <v>-7.1301247771837772E-4</v>
      </c>
      <c r="F650" s="9">
        <f t="shared" si="82"/>
        <v>11.212</v>
      </c>
      <c r="G650" s="10">
        <f t="shared" si="79"/>
        <v>1130</v>
      </c>
      <c r="H650" s="5"/>
    </row>
    <row r="651" spans="1:8">
      <c r="A651" s="7" t="s">
        <v>1137</v>
      </c>
      <c r="B651" s="7" t="s">
        <v>1138</v>
      </c>
      <c r="C651" s="18">
        <v>3152</v>
      </c>
      <c r="D651" s="15">
        <v>3290</v>
      </c>
      <c r="E651" s="8">
        <f t="shared" si="81"/>
        <v>4.3781725888324852E-2</v>
      </c>
      <c r="F651" s="9">
        <f t="shared" si="82"/>
        <v>13.16</v>
      </c>
      <c r="G651" s="10">
        <f t="shared" si="79"/>
        <v>1320</v>
      </c>
      <c r="H651" s="5"/>
    </row>
    <row r="652" spans="1:8">
      <c r="A652" s="7" t="s">
        <v>1139</v>
      </c>
      <c r="B652" s="7" t="s">
        <v>1140</v>
      </c>
      <c r="C652" s="18">
        <v>2207</v>
      </c>
      <c r="D652" s="15">
        <v>2388</v>
      </c>
      <c r="E652" s="8">
        <f t="shared" si="81"/>
        <v>8.2011780697779812E-2</v>
      </c>
      <c r="F652" s="9">
        <f t="shared" si="82"/>
        <v>9.5519999999999996</v>
      </c>
      <c r="G652" s="10">
        <f t="shared" si="79"/>
        <v>960</v>
      </c>
      <c r="H652" s="5"/>
    </row>
    <row r="653" spans="1:8">
      <c r="A653" s="7" t="s">
        <v>1141</v>
      </c>
      <c r="B653" s="7" t="s">
        <v>1142</v>
      </c>
      <c r="C653" s="18">
        <v>4044</v>
      </c>
      <c r="D653" s="15">
        <v>3688</v>
      </c>
      <c r="E653" s="8">
        <f t="shared" si="81"/>
        <v>-8.8031651829871382E-2</v>
      </c>
      <c r="F653" s="9">
        <f t="shared" si="82"/>
        <v>14.752000000000001</v>
      </c>
      <c r="G653" s="10">
        <f t="shared" si="79"/>
        <v>1480</v>
      </c>
      <c r="H653" s="5"/>
    </row>
    <row r="654" spans="1:8">
      <c r="A654" s="7" t="s">
        <v>1143</v>
      </c>
      <c r="B654" s="7" t="s">
        <v>1144</v>
      </c>
      <c r="C654" s="18">
        <v>12455</v>
      </c>
      <c r="D654" s="15">
        <f t="shared" ref="D654:D655" si="85">C654*1.07</f>
        <v>13326.85</v>
      </c>
      <c r="E654" s="8">
        <f t="shared" si="81"/>
        <v>7.0000000000000062E-2</v>
      </c>
      <c r="F654" s="9">
        <f t="shared" si="82"/>
        <v>53.307400000000001</v>
      </c>
      <c r="G654" s="10">
        <f t="shared" si="79"/>
        <v>5340</v>
      </c>
      <c r="H654" s="5"/>
    </row>
    <row r="655" spans="1:8">
      <c r="A655" s="7" t="s">
        <v>1145</v>
      </c>
      <c r="B655" s="7" t="s">
        <v>1146</v>
      </c>
      <c r="C655" s="18">
        <v>4066</v>
      </c>
      <c r="D655" s="15">
        <f t="shared" si="85"/>
        <v>4350.62</v>
      </c>
      <c r="E655" s="8">
        <f t="shared" si="81"/>
        <v>7.0000000000000062E-2</v>
      </c>
      <c r="F655" s="9">
        <f t="shared" si="82"/>
        <v>17.402480000000001</v>
      </c>
      <c r="G655" s="10">
        <f t="shared" si="79"/>
        <v>1750</v>
      </c>
      <c r="H655" s="5"/>
    </row>
    <row r="656" spans="1:8">
      <c r="A656" s="7" t="s">
        <v>1147</v>
      </c>
      <c r="B656" s="7" t="s">
        <v>1148</v>
      </c>
      <c r="C656" s="18">
        <v>4786</v>
      </c>
      <c r="D656" s="15">
        <v>5395</v>
      </c>
      <c r="E656" s="8">
        <f t="shared" si="81"/>
        <v>0.1272461345591307</v>
      </c>
      <c r="F656" s="9">
        <f t="shared" si="82"/>
        <v>21.580000000000002</v>
      </c>
      <c r="G656" s="10">
        <f t="shared" si="79"/>
        <v>2160</v>
      </c>
      <c r="H656" s="5"/>
    </row>
    <row r="657" spans="1:8">
      <c r="A657" s="7" t="s">
        <v>1149</v>
      </c>
      <c r="B657" s="7" t="s">
        <v>1150</v>
      </c>
      <c r="C657" s="18">
        <v>14763</v>
      </c>
      <c r="D657" s="15">
        <f>C657*1.07</f>
        <v>15796.410000000002</v>
      </c>
      <c r="E657" s="8">
        <f t="shared" si="81"/>
        <v>7.0000000000000062E-2</v>
      </c>
      <c r="F657" s="9">
        <f t="shared" si="82"/>
        <v>63.185640000000006</v>
      </c>
      <c r="G657" s="10">
        <f t="shared" si="79"/>
        <v>6320</v>
      </c>
      <c r="H657" s="5"/>
    </row>
    <row r="658" spans="1:8">
      <c r="A658" s="7" t="s">
        <v>1151</v>
      </c>
      <c r="B658" s="7" t="s">
        <v>1152</v>
      </c>
      <c r="C658" s="18">
        <v>5339</v>
      </c>
      <c r="D658" s="15">
        <v>6143</v>
      </c>
      <c r="E658" s="8">
        <f t="shared" si="81"/>
        <v>0.15058999812699003</v>
      </c>
      <c r="F658" s="9">
        <f t="shared" si="82"/>
        <v>24.571999999999999</v>
      </c>
      <c r="G658" s="10">
        <f t="shared" si="79"/>
        <v>2460</v>
      </c>
      <c r="H658" s="5"/>
    </row>
    <row r="659" spans="1:8">
      <c r="A659" s="7" t="s">
        <v>1153</v>
      </c>
      <c r="B659" s="7" t="s">
        <v>1154</v>
      </c>
      <c r="C659" s="18">
        <v>8340</v>
      </c>
      <c r="D659" s="15">
        <f>C659*1.07</f>
        <v>8923.8000000000011</v>
      </c>
      <c r="E659" s="8">
        <f t="shared" si="81"/>
        <v>7.0000000000000062E-2</v>
      </c>
      <c r="F659" s="9">
        <f t="shared" si="82"/>
        <v>35.695200000000007</v>
      </c>
      <c r="G659" s="10">
        <f t="shared" si="79"/>
        <v>3570</v>
      </c>
      <c r="H659" s="5"/>
    </row>
    <row r="660" spans="1:8">
      <c r="A660" s="7" t="s">
        <v>1155</v>
      </c>
      <c r="B660" s="7" t="s">
        <v>1156</v>
      </c>
      <c r="C660" s="18">
        <v>9083</v>
      </c>
      <c r="D660" s="15">
        <v>8071</v>
      </c>
      <c r="E660" s="8">
        <f t="shared" si="81"/>
        <v>-0.11141693273147635</v>
      </c>
      <c r="F660" s="9">
        <f t="shared" si="82"/>
        <v>32.283999999999999</v>
      </c>
      <c r="G660" s="10">
        <f t="shared" si="79"/>
        <v>3230</v>
      </c>
      <c r="H660" s="5"/>
    </row>
    <row r="661" spans="1:8">
      <c r="A661" s="7" t="s">
        <v>1157</v>
      </c>
      <c r="B661" s="7" t="s">
        <v>1158</v>
      </c>
      <c r="C661" s="18">
        <v>859</v>
      </c>
      <c r="D661" s="15">
        <v>1052</v>
      </c>
      <c r="E661" s="8">
        <f t="shared" si="81"/>
        <v>0.22467986030267761</v>
      </c>
      <c r="F661" s="9">
        <f t="shared" si="82"/>
        <v>4.2080000000000002</v>
      </c>
      <c r="G661" s="10">
        <f t="shared" si="79"/>
        <v>430</v>
      </c>
      <c r="H661" s="5"/>
    </row>
    <row r="662" spans="1:8">
      <c r="A662" s="7" t="s">
        <v>1159</v>
      </c>
      <c r="B662" s="7" t="s">
        <v>1160</v>
      </c>
      <c r="C662" s="18">
        <v>342</v>
      </c>
      <c r="D662" s="15">
        <f>C662*1.07</f>
        <v>365.94</v>
      </c>
      <c r="E662" s="8">
        <f t="shared" si="81"/>
        <v>7.0000000000000062E-2</v>
      </c>
      <c r="F662" s="9">
        <f t="shared" si="82"/>
        <v>1.46376</v>
      </c>
      <c r="G662" s="10">
        <f t="shared" si="79"/>
        <v>150</v>
      </c>
      <c r="H662" s="5"/>
    </row>
    <row r="663" spans="1:8">
      <c r="A663" s="7" t="s">
        <v>1161</v>
      </c>
      <c r="B663" s="7" t="s">
        <v>1162</v>
      </c>
      <c r="C663" s="18">
        <v>305</v>
      </c>
      <c r="D663" s="15">
        <f t="shared" ref="D663:D665" si="86">C663*1.07</f>
        <v>326.35000000000002</v>
      </c>
      <c r="E663" s="8">
        <f t="shared" si="81"/>
        <v>7.0000000000000062E-2</v>
      </c>
      <c r="F663" s="9">
        <f t="shared" si="82"/>
        <v>1.3054000000000001</v>
      </c>
      <c r="G663" s="10">
        <f t="shared" si="79"/>
        <v>140</v>
      </c>
      <c r="H663" s="5"/>
    </row>
    <row r="664" spans="1:8">
      <c r="A664" s="7" t="s">
        <v>1163</v>
      </c>
      <c r="B664" s="7" t="s">
        <v>1164</v>
      </c>
      <c r="C664" s="18">
        <v>495</v>
      </c>
      <c r="D664" s="15">
        <f t="shared" si="86"/>
        <v>529.65</v>
      </c>
      <c r="E664" s="8">
        <f t="shared" si="81"/>
        <v>7.0000000000000062E-2</v>
      </c>
      <c r="F664" s="9">
        <f t="shared" si="82"/>
        <v>2.1185999999999998</v>
      </c>
      <c r="G664" s="10">
        <f t="shared" si="79"/>
        <v>220</v>
      </c>
      <c r="H664" s="5"/>
    </row>
    <row r="665" spans="1:8">
      <c r="A665" s="7" t="s">
        <v>1165</v>
      </c>
      <c r="B665" s="7" t="s">
        <v>1166</v>
      </c>
      <c r="C665" s="18">
        <v>338</v>
      </c>
      <c r="D665" s="15">
        <f t="shared" si="86"/>
        <v>361.66</v>
      </c>
      <c r="E665" s="8">
        <f t="shared" si="81"/>
        <v>7.0000000000000062E-2</v>
      </c>
      <c r="F665" s="9">
        <f t="shared" si="82"/>
        <v>1.4466400000000001</v>
      </c>
      <c r="G665" s="10">
        <f t="shared" si="79"/>
        <v>150</v>
      </c>
      <c r="H665" s="5"/>
    </row>
    <row r="666" spans="1:8">
      <c r="A666" s="7" t="s">
        <v>1167</v>
      </c>
      <c r="B666" s="7" t="s">
        <v>1168</v>
      </c>
      <c r="C666" s="18">
        <v>249</v>
      </c>
      <c r="D666" s="15">
        <v>279</v>
      </c>
      <c r="E666" s="8">
        <f t="shared" si="81"/>
        <v>0.12048192771084332</v>
      </c>
      <c r="F666" s="9">
        <f t="shared" si="82"/>
        <v>1.1160000000000001</v>
      </c>
      <c r="G666" s="10">
        <f t="shared" si="79"/>
        <v>120</v>
      </c>
      <c r="H666" s="5"/>
    </row>
    <row r="667" spans="1:8">
      <c r="A667" s="7" t="s">
        <v>1169</v>
      </c>
      <c r="B667" s="7" t="s">
        <v>1170</v>
      </c>
      <c r="C667" s="18">
        <v>473</v>
      </c>
      <c r="D667" s="15">
        <f t="shared" ref="D667:D676" si="87">C667*1.07</f>
        <v>506.11</v>
      </c>
      <c r="E667" s="8">
        <f t="shared" si="81"/>
        <v>7.0000000000000062E-2</v>
      </c>
      <c r="F667" s="9">
        <f t="shared" si="82"/>
        <v>2.0244400000000002</v>
      </c>
      <c r="G667" s="10">
        <f t="shared" si="79"/>
        <v>210</v>
      </c>
      <c r="H667" s="5"/>
    </row>
    <row r="668" spans="1:8">
      <c r="A668" s="7" t="s">
        <v>1171</v>
      </c>
      <c r="B668" s="7" t="s">
        <v>1172</v>
      </c>
      <c r="C668" s="18">
        <v>389</v>
      </c>
      <c r="D668" s="15">
        <f t="shared" si="87"/>
        <v>416.23</v>
      </c>
      <c r="E668" s="8">
        <f t="shared" si="81"/>
        <v>7.0000000000000062E-2</v>
      </c>
      <c r="F668" s="9">
        <f t="shared" si="82"/>
        <v>1.6649200000000002</v>
      </c>
      <c r="G668" s="10">
        <f t="shared" si="79"/>
        <v>170</v>
      </c>
      <c r="H668" s="5"/>
    </row>
    <row r="669" spans="1:8">
      <c r="A669" s="7" t="s">
        <v>1173</v>
      </c>
      <c r="B669" s="7" t="s">
        <v>1174</v>
      </c>
      <c r="C669" s="18">
        <v>500</v>
      </c>
      <c r="D669" s="15">
        <f t="shared" si="87"/>
        <v>535</v>
      </c>
      <c r="E669" s="8">
        <f t="shared" si="81"/>
        <v>7.0000000000000062E-2</v>
      </c>
      <c r="F669" s="9">
        <f t="shared" si="82"/>
        <v>2.14</v>
      </c>
      <c r="G669" s="10">
        <f t="shared" si="79"/>
        <v>220</v>
      </c>
      <c r="H669" s="5"/>
    </row>
    <row r="670" spans="1:8">
      <c r="A670" s="12" t="s">
        <v>1175</v>
      </c>
      <c r="B670" s="12" t="s">
        <v>1176</v>
      </c>
      <c r="C670" s="18">
        <v>470</v>
      </c>
      <c r="D670" s="15">
        <f t="shared" si="87"/>
        <v>502.90000000000003</v>
      </c>
      <c r="E670" s="8">
        <f t="shared" si="81"/>
        <v>7.0000000000000062E-2</v>
      </c>
      <c r="F670" s="9">
        <f t="shared" si="82"/>
        <v>2.0116000000000001</v>
      </c>
      <c r="G670" s="10">
        <f t="shared" si="79"/>
        <v>210</v>
      </c>
      <c r="H670" s="5"/>
    </row>
    <row r="671" spans="1:8">
      <c r="A671" s="7" t="s">
        <v>1177</v>
      </c>
      <c r="B671" s="7" t="s">
        <v>1178</v>
      </c>
      <c r="C671" s="18">
        <v>489</v>
      </c>
      <c r="D671" s="15">
        <f t="shared" si="87"/>
        <v>523.23</v>
      </c>
      <c r="E671" s="8">
        <f t="shared" si="81"/>
        <v>7.0000000000000062E-2</v>
      </c>
      <c r="F671" s="9">
        <f t="shared" si="82"/>
        <v>2.0929200000000003</v>
      </c>
      <c r="G671" s="10">
        <f t="shared" si="79"/>
        <v>210</v>
      </c>
      <c r="H671" s="5"/>
    </row>
    <row r="672" spans="1:8">
      <c r="A672" s="7" t="s">
        <v>1179</v>
      </c>
      <c r="B672" s="7" t="s">
        <v>1180</v>
      </c>
      <c r="C672" s="18">
        <v>531</v>
      </c>
      <c r="D672" s="15">
        <f t="shared" si="87"/>
        <v>568.17000000000007</v>
      </c>
      <c r="E672" s="8">
        <f t="shared" si="81"/>
        <v>7.0000000000000062E-2</v>
      </c>
      <c r="F672" s="9">
        <f t="shared" si="82"/>
        <v>2.2726800000000003</v>
      </c>
      <c r="G672" s="10">
        <f t="shared" si="79"/>
        <v>230</v>
      </c>
      <c r="H672" s="5"/>
    </row>
    <row r="673" spans="1:8">
      <c r="A673" s="7" t="s">
        <v>1181</v>
      </c>
      <c r="B673" s="7" t="s">
        <v>1182</v>
      </c>
      <c r="C673" s="18">
        <v>1304</v>
      </c>
      <c r="D673" s="15">
        <f t="shared" si="87"/>
        <v>1395.28</v>
      </c>
      <c r="E673" s="8">
        <f t="shared" si="81"/>
        <v>7.0000000000000062E-2</v>
      </c>
      <c r="F673" s="9">
        <f t="shared" si="82"/>
        <v>5.5811200000000003</v>
      </c>
      <c r="G673" s="10">
        <f t="shared" si="79"/>
        <v>560</v>
      </c>
      <c r="H673" s="5"/>
    </row>
    <row r="674" spans="1:8">
      <c r="A674" s="7" t="s">
        <v>1183</v>
      </c>
      <c r="B674" s="7" t="s">
        <v>1184</v>
      </c>
      <c r="C674" s="18">
        <v>2227</v>
      </c>
      <c r="D674" s="15">
        <f t="shared" si="87"/>
        <v>2382.8900000000003</v>
      </c>
      <c r="E674" s="8">
        <f t="shared" si="81"/>
        <v>7.0000000000000062E-2</v>
      </c>
      <c r="F674" s="9">
        <f t="shared" si="82"/>
        <v>9.5315600000000007</v>
      </c>
      <c r="G674" s="10">
        <f t="shared" si="79"/>
        <v>960</v>
      </c>
      <c r="H674" s="5"/>
    </row>
    <row r="675" spans="1:8">
      <c r="A675" s="7" t="s">
        <v>1185</v>
      </c>
      <c r="B675" s="7" t="s">
        <v>1186</v>
      </c>
      <c r="C675" s="18">
        <v>2630</v>
      </c>
      <c r="D675" s="15">
        <f t="shared" si="87"/>
        <v>2814.1000000000004</v>
      </c>
      <c r="E675" s="8">
        <f t="shared" si="81"/>
        <v>7.0000000000000062E-2</v>
      </c>
      <c r="F675" s="9">
        <f t="shared" si="82"/>
        <v>11.256400000000001</v>
      </c>
      <c r="G675" s="10">
        <f t="shared" si="79"/>
        <v>1130</v>
      </c>
      <c r="H675" s="5"/>
    </row>
    <row r="676" spans="1:8">
      <c r="A676" s="7" t="s">
        <v>1187</v>
      </c>
      <c r="B676" s="7" t="s">
        <v>1188</v>
      </c>
      <c r="C676" s="18">
        <v>3198</v>
      </c>
      <c r="D676" s="15">
        <f t="shared" si="87"/>
        <v>3421.86</v>
      </c>
      <c r="E676" s="8">
        <f t="shared" si="81"/>
        <v>7.0000000000000062E-2</v>
      </c>
      <c r="F676" s="9">
        <f t="shared" si="82"/>
        <v>13.68744</v>
      </c>
      <c r="G676" s="10">
        <f t="shared" si="79"/>
        <v>1370</v>
      </c>
      <c r="H676" s="5"/>
    </row>
    <row r="677" spans="1:8">
      <c r="A677" s="11" t="s">
        <v>1189</v>
      </c>
      <c r="B677" s="11" t="s">
        <v>1189</v>
      </c>
      <c r="C677" s="19">
        <v>24</v>
      </c>
      <c r="D677" s="15">
        <v>21</v>
      </c>
      <c r="E677" s="8">
        <f t="shared" si="81"/>
        <v>-0.125</v>
      </c>
      <c r="F677" s="9">
        <f t="shared" si="82"/>
        <v>8.4000000000000005E-2</v>
      </c>
      <c r="G677" s="10">
        <f t="shared" si="79"/>
        <v>10</v>
      </c>
      <c r="H677" s="5"/>
    </row>
    <row r="678" spans="1:8">
      <c r="A678" s="11" t="s">
        <v>1190</v>
      </c>
      <c r="B678" s="11" t="s">
        <v>1190</v>
      </c>
      <c r="C678" s="19">
        <v>90</v>
      </c>
      <c r="D678" s="15">
        <v>60</v>
      </c>
      <c r="E678" s="8">
        <f t="shared" si="81"/>
        <v>-0.33333333333333337</v>
      </c>
      <c r="F678" s="9">
        <f t="shared" si="82"/>
        <v>0.24</v>
      </c>
      <c r="G678" s="10">
        <f t="shared" si="79"/>
        <v>30</v>
      </c>
      <c r="H678" s="5"/>
    </row>
    <row r="679" spans="1:8">
      <c r="A679" s="7" t="s">
        <v>1191</v>
      </c>
      <c r="B679" s="7" t="s">
        <v>1190</v>
      </c>
      <c r="C679" s="18">
        <v>90</v>
      </c>
      <c r="D679" s="15">
        <v>60</v>
      </c>
      <c r="E679" s="8">
        <f t="shared" si="81"/>
        <v>-0.33333333333333337</v>
      </c>
      <c r="F679" s="9">
        <f t="shared" si="82"/>
        <v>0.24</v>
      </c>
      <c r="G679" s="10">
        <f t="shared" si="79"/>
        <v>30</v>
      </c>
      <c r="H679" s="5"/>
    </row>
    <row r="680" spans="1:8">
      <c r="A680" s="11" t="s">
        <v>1192</v>
      </c>
      <c r="B680" s="11" t="s">
        <v>1192</v>
      </c>
      <c r="C680" s="19">
        <v>90</v>
      </c>
      <c r="D680" s="15">
        <v>60</v>
      </c>
      <c r="E680" s="8">
        <f t="shared" si="81"/>
        <v>-0.33333333333333337</v>
      </c>
      <c r="F680" s="9">
        <f t="shared" si="82"/>
        <v>0.24</v>
      </c>
      <c r="G680" s="10">
        <f t="shared" si="79"/>
        <v>30</v>
      </c>
      <c r="H680" s="5"/>
    </row>
    <row r="681" spans="1:8">
      <c r="A681" s="7" t="s">
        <v>1193</v>
      </c>
      <c r="B681" s="7" t="s">
        <v>1192</v>
      </c>
      <c r="C681" s="18">
        <v>90</v>
      </c>
      <c r="D681" s="15">
        <v>60</v>
      </c>
      <c r="E681" s="8">
        <f t="shared" si="81"/>
        <v>-0.33333333333333337</v>
      </c>
      <c r="F681" s="9">
        <f t="shared" si="82"/>
        <v>0.24</v>
      </c>
      <c r="G681" s="10">
        <f t="shared" si="79"/>
        <v>30</v>
      </c>
      <c r="H681" s="5"/>
    </row>
    <row r="682" spans="1:8">
      <c r="A682" s="7" t="s">
        <v>1194</v>
      </c>
      <c r="B682" s="7" t="s">
        <v>1195</v>
      </c>
      <c r="C682" s="18">
        <v>365</v>
      </c>
      <c r="D682" s="15">
        <v>329</v>
      </c>
      <c r="E682" s="8">
        <f t="shared" si="81"/>
        <v>-9.8630136986301409E-2</v>
      </c>
      <c r="F682" s="9">
        <f t="shared" si="82"/>
        <v>1.3160000000000001</v>
      </c>
      <c r="G682" s="10">
        <f t="shared" si="79"/>
        <v>140</v>
      </c>
      <c r="H682" s="5"/>
    </row>
    <row r="683" spans="1:8">
      <c r="A683" s="7" t="s">
        <v>1196</v>
      </c>
      <c r="B683" s="7" t="s">
        <v>1197</v>
      </c>
      <c r="C683" s="18">
        <v>676</v>
      </c>
      <c r="D683" s="15">
        <v>643</v>
      </c>
      <c r="E683" s="8">
        <f t="shared" si="81"/>
        <v>-4.881656804733725E-2</v>
      </c>
      <c r="F683" s="9">
        <f t="shared" si="82"/>
        <v>2.5720000000000001</v>
      </c>
      <c r="G683" s="10">
        <f t="shared" si="79"/>
        <v>260</v>
      </c>
      <c r="H683" s="5"/>
    </row>
    <row r="684" spans="1:8">
      <c r="A684" s="11" t="s">
        <v>1198</v>
      </c>
      <c r="B684" s="11" t="s">
        <v>1198</v>
      </c>
      <c r="C684" s="19">
        <v>805</v>
      </c>
      <c r="D684" s="15">
        <v>756</v>
      </c>
      <c r="E684" s="8">
        <f t="shared" si="81"/>
        <v>-6.0869565217391286E-2</v>
      </c>
      <c r="F684" s="9">
        <f t="shared" si="82"/>
        <v>3.024</v>
      </c>
      <c r="G684" s="10">
        <f t="shared" si="79"/>
        <v>310</v>
      </c>
      <c r="H684" s="5"/>
    </row>
    <row r="685" spans="1:8">
      <c r="A685" s="7" t="s">
        <v>1199</v>
      </c>
      <c r="B685" s="7" t="s">
        <v>1198</v>
      </c>
      <c r="C685" s="18">
        <v>805</v>
      </c>
      <c r="D685" s="15">
        <v>756</v>
      </c>
      <c r="E685" s="8">
        <f t="shared" si="81"/>
        <v>-6.0869565217391286E-2</v>
      </c>
      <c r="F685" s="9">
        <f t="shared" si="82"/>
        <v>3.024</v>
      </c>
      <c r="G685" s="10">
        <f t="shared" si="79"/>
        <v>310</v>
      </c>
      <c r="H685" s="5"/>
    </row>
    <row r="686" spans="1:8">
      <c r="A686" s="11" t="s">
        <v>1200</v>
      </c>
      <c r="B686" s="11" t="s">
        <v>1200</v>
      </c>
      <c r="C686" s="19">
        <v>5915</v>
      </c>
      <c r="D686" s="15">
        <f>C686*1.07</f>
        <v>6329.05</v>
      </c>
      <c r="E686" s="8">
        <f t="shared" si="81"/>
        <v>7.0000000000000062E-2</v>
      </c>
      <c r="F686" s="9">
        <f t="shared" si="82"/>
        <v>25.316200000000002</v>
      </c>
      <c r="G686" s="10">
        <f t="shared" si="79"/>
        <v>2540</v>
      </c>
      <c r="H686" s="5"/>
    </row>
    <row r="687" spans="1:8">
      <c r="A687" s="11" t="s">
        <v>1201</v>
      </c>
      <c r="B687" s="11" t="s">
        <v>1201</v>
      </c>
      <c r="C687" s="19">
        <v>18408</v>
      </c>
      <c r="D687" s="15">
        <v>18153</v>
      </c>
      <c r="E687" s="8">
        <f t="shared" si="81"/>
        <v>-1.385267275097779E-2</v>
      </c>
      <c r="F687" s="9">
        <f t="shared" si="82"/>
        <v>72.611999999999995</v>
      </c>
      <c r="G687" s="10">
        <f t="shared" si="79"/>
        <v>7270</v>
      </c>
      <c r="H687" s="5"/>
    </row>
    <row r="688" spans="1:8">
      <c r="A688" s="7" t="s">
        <v>1202</v>
      </c>
      <c r="B688" s="7" t="s">
        <v>1203</v>
      </c>
      <c r="C688" s="18">
        <v>7619</v>
      </c>
      <c r="D688" s="15">
        <v>7384</v>
      </c>
      <c r="E688" s="8">
        <f t="shared" si="81"/>
        <v>-3.0843942774642308E-2</v>
      </c>
      <c r="F688" s="9">
        <f t="shared" si="82"/>
        <v>29.536000000000001</v>
      </c>
      <c r="G688" s="10">
        <f t="shared" si="79"/>
        <v>2960</v>
      </c>
      <c r="H688" s="5"/>
    </row>
    <row r="689" spans="1:8">
      <c r="A689" s="11" t="s">
        <v>1204</v>
      </c>
      <c r="B689" s="11" t="s">
        <v>1204</v>
      </c>
      <c r="C689" s="19">
        <v>886</v>
      </c>
      <c r="D689" s="15">
        <f>C689*1.07</f>
        <v>948.0200000000001</v>
      </c>
      <c r="E689" s="8">
        <f t="shared" si="81"/>
        <v>7.0000000000000062E-2</v>
      </c>
      <c r="F689" s="9">
        <f t="shared" si="82"/>
        <v>3.7920800000000003</v>
      </c>
      <c r="G689" s="10">
        <f t="shared" si="79"/>
        <v>380</v>
      </c>
      <c r="H689" s="5"/>
    </row>
    <row r="690" spans="1:8">
      <c r="A690" s="7" t="s">
        <v>1205</v>
      </c>
      <c r="B690" s="7" t="s">
        <v>1206</v>
      </c>
      <c r="C690" s="18">
        <v>1182</v>
      </c>
      <c r="D690" s="15">
        <v>1277</v>
      </c>
      <c r="E690" s="8">
        <f t="shared" si="81"/>
        <v>8.0372250423011771E-2</v>
      </c>
      <c r="F690" s="9">
        <f t="shared" si="82"/>
        <v>5.1080000000000005</v>
      </c>
      <c r="G690" s="10">
        <f t="shared" si="79"/>
        <v>520</v>
      </c>
      <c r="H690" s="5"/>
    </row>
    <row r="691" spans="1:8">
      <c r="A691" s="7" t="s">
        <v>1207</v>
      </c>
      <c r="B691" s="7" t="s">
        <v>1208</v>
      </c>
      <c r="C691" s="18">
        <v>962</v>
      </c>
      <c r="D691" s="15">
        <v>1146</v>
      </c>
      <c r="E691" s="8">
        <f t="shared" si="81"/>
        <v>0.19126819126819128</v>
      </c>
      <c r="F691" s="9">
        <f t="shared" si="82"/>
        <v>4.5840000000000005</v>
      </c>
      <c r="G691" s="10">
        <f t="shared" si="79"/>
        <v>460</v>
      </c>
      <c r="H691" s="5"/>
    </row>
    <row r="692" spans="1:8">
      <c r="A692" s="7" t="s">
        <v>1209</v>
      </c>
      <c r="B692" s="7" t="s">
        <v>1210</v>
      </c>
      <c r="C692" s="18">
        <v>1271</v>
      </c>
      <c r="D692" s="15">
        <v>1642</v>
      </c>
      <c r="E692" s="8">
        <f t="shared" si="81"/>
        <v>0.29189614476789938</v>
      </c>
      <c r="F692" s="9">
        <f t="shared" si="82"/>
        <v>6.5680000000000005</v>
      </c>
      <c r="G692" s="10">
        <f t="shared" si="79"/>
        <v>660</v>
      </c>
      <c r="H692" s="5"/>
    </row>
    <row r="693" spans="1:8">
      <c r="A693" s="7" t="s">
        <v>1211</v>
      </c>
      <c r="B693" s="7" t="s">
        <v>1212</v>
      </c>
      <c r="C693" s="18">
        <v>1488</v>
      </c>
      <c r="D693" s="15">
        <v>1973</v>
      </c>
      <c r="E693" s="8">
        <f t="shared" si="81"/>
        <v>0.32594086021505375</v>
      </c>
      <c r="F693" s="9">
        <f t="shared" si="82"/>
        <v>7.8920000000000003</v>
      </c>
      <c r="G693" s="10">
        <f t="shared" si="79"/>
        <v>790</v>
      </c>
      <c r="H693" s="5"/>
    </row>
    <row r="694" spans="1:8">
      <c r="A694" s="7" t="s">
        <v>1213</v>
      </c>
      <c r="B694" s="7" t="s">
        <v>1214</v>
      </c>
      <c r="C694" s="18">
        <v>297</v>
      </c>
      <c r="D694" s="15">
        <v>301</v>
      </c>
      <c r="E694" s="8">
        <f t="shared" si="81"/>
        <v>1.3468013468013407E-2</v>
      </c>
      <c r="F694" s="9">
        <f t="shared" si="82"/>
        <v>1.204</v>
      </c>
      <c r="G694" s="10">
        <f t="shared" si="79"/>
        <v>130</v>
      </c>
      <c r="H694" s="5"/>
    </row>
    <row r="695" spans="1:8">
      <c r="A695" s="7" t="s">
        <v>1215</v>
      </c>
      <c r="B695" s="7" t="s">
        <v>1216</v>
      </c>
      <c r="C695" s="18">
        <v>297</v>
      </c>
      <c r="D695" s="15">
        <f>C695*1.07</f>
        <v>317.79000000000002</v>
      </c>
      <c r="E695" s="8">
        <f t="shared" si="81"/>
        <v>7.0000000000000062E-2</v>
      </c>
      <c r="F695" s="9">
        <f t="shared" si="82"/>
        <v>1.2711600000000001</v>
      </c>
      <c r="G695" s="10">
        <f t="shared" si="79"/>
        <v>130</v>
      </c>
      <c r="H695" s="5"/>
    </row>
    <row r="696" spans="1:8">
      <c r="A696" s="7" t="s">
        <v>1217</v>
      </c>
      <c r="B696" s="7" t="s">
        <v>1218</v>
      </c>
      <c r="C696" s="18">
        <v>318</v>
      </c>
      <c r="D696" s="15">
        <v>346</v>
      </c>
      <c r="E696" s="8">
        <f t="shared" si="81"/>
        <v>8.8050314465408785E-2</v>
      </c>
      <c r="F696" s="9">
        <f t="shared" si="82"/>
        <v>1.3840000000000001</v>
      </c>
      <c r="G696" s="10">
        <f t="shared" si="79"/>
        <v>140</v>
      </c>
      <c r="H696" s="5"/>
    </row>
    <row r="697" spans="1:8">
      <c r="A697" s="7" t="s">
        <v>1219</v>
      </c>
      <c r="B697" s="7" t="s">
        <v>1220</v>
      </c>
      <c r="C697" s="18">
        <v>259</v>
      </c>
      <c r="D697" s="15">
        <v>302</v>
      </c>
      <c r="E697" s="8">
        <f t="shared" si="81"/>
        <v>0.16602316602316591</v>
      </c>
      <c r="F697" s="9">
        <f t="shared" si="82"/>
        <v>1.208</v>
      </c>
      <c r="G697" s="10">
        <f t="shared" si="79"/>
        <v>130</v>
      </c>
      <c r="H697" s="5"/>
    </row>
    <row r="698" spans="1:8">
      <c r="A698" s="7" t="s">
        <v>1221</v>
      </c>
      <c r="B698" s="7" t="s">
        <v>1222</v>
      </c>
      <c r="C698" s="18">
        <v>1850</v>
      </c>
      <c r="D698" s="15">
        <v>1815</v>
      </c>
      <c r="E698" s="8">
        <f t="shared" si="81"/>
        <v>-1.8918918918918948E-2</v>
      </c>
      <c r="F698" s="9">
        <f t="shared" si="82"/>
        <v>7.26</v>
      </c>
      <c r="G698" s="10">
        <f t="shared" si="79"/>
        <v>730</v>
      </c>
      <c r="H698" s="5"/>
    </row>
    <row r="699" spans="1:8">
      <c r="A699" s="7" t="s">
        <v>1223</v>
      </c>
      <c r="B699" s="7" t="s">
        <v>1224</v>
      </c>
      <c r="C699" s="18">
        <v>1983</v>
      </c>
      <c r="D699" s="15">
        <v>1981</v>
      </c>
      <c r="E699" s="8">
        <f t="shared" si="81"/>
        <v>-1.0085728693898233E-3</v>
      </c>
      <c r="F699" s="9">
        <f t="shared" si="82"/>
        <v>7.9240000000000004</v>
      </c>
      <c r="G699" s="10">
        <f t="shared" si="79"/>
        <v>800</v>
      </c>
      <c r="H699" s="5"/>
    </row>
    <row r="700" spans="1:8">
      <c r="A700" s="11" t="s">
        <v>1225</v>
      </c>
      <c r="B700" s="11" t="s">
        <v>1225</v>
      </c>
      <c r="C700" s="19">
        <v>2573</v>
      </c>
      <c r="D700" s="15">
        <v>2324</v>
      </c>
      <c r="E700" s="8">
        <f t="shared" si="81"/>
        <v>-9.6774193548387122E-2</v>
      </c>
      <c r="F700" s="9">
        <f t="shared" si="82"/>
        <v>9.2959999999999994</v>
      </c>
      <c r="G700" s="10">
        <f t="shared" si="79"/>
        <v>930</v>
      </c>
      <c r="H700" s="5"/>
    </row>
    <row r="701" spans="1:8">
      <c r="A701" s="7" t="s">
        <v>1226</v>
      </c>
      <c r="B701" s="7" t="s">
        <v>1225</v>
      </c>
      <c r="C701" s="18">
        <v>2573</v>
      </c>
      <c r="D701" s="15">
        <v>2324</v>
      </c>
      <c r="E701" s="8">
        <f t="shared" si="81"/>
        <v>-9.6774193548387122E-2</v>
      </c>
      <c r="F701" s="9">
        <f t="shared" si="82"/>
        <v>9.2959999999999994</v>
      </c>
      <c r="G701" s="10">
        <f t="shared" si="79"/>
        <v>930</v>
      </c>
      <c r="H701" s="5"/>
    </row>
    <row r="702" spans="1:8">
      <c r="A702" s="12" t="s">
        <v>1227</v>
      </c>
      <c r="B702" s="12" t="s">
        <v>1228</v>
      </c>
      <c r="C702" s="18">
        <v>2111</v>
      </c>
      <c r="D702" s="15">
        <v>2131</v>
      </c>
      <c r="E702" s="8">
        <f t="shared" si="81"/>
        <v>9.4741828517290738E-3</v>
      </c>
      <c r="F702" s="9">
        <f t="shared" si="82"/>
        <v>8.5240000000000009</v>
      </c>
      <c r="G702" s="10">
        <f t="shared" si="79"/>
        <v>860</v>
      </c>
      <c r="H702" s="5"/>
    </row>
    <row r="703" spans="1:8">
      <c r="A703" s="7" t="s">
        <v>1229</v>
      </c>
      <c r="B703" s="7" t="s">
        <v>1230</v>
      </c>
      <c r="C703" s="18">
        <v>1201</v>
      </c>
      <c r="D703" s="15">
        <f>C703*1.07</f>
        <v>1285.0700000000002</v>
      </c>
      <c r="E703" s="8">
        <f t="shared" si="81"/>
        <v>7.0000000000000062E-2</v>
      </c>
      <c r="F703" s="9">
        <f t="shared" si="82"/>
        <v>5.1402800000000006</v>
      </c>
      <c r="G703" s="10">
        <f t="shared" si="79"/>
        <v>520</v>
      </c>
      <c r="H703" s="5"/>
    </row>
    <row r="704" spans="1:8">
      <c r="A704" s="7" t="s">
        <v>1231</v>
      </c>
      <c r="B704" s="7" t="s">
        <v>1232</v>
      </c>
      <c r="C704" s="18">
        <v>1600</v>
      </c>
      <c r="D704" s="15">
        <v>1935</v>
      </c>
      <c r="E704" s="8">
        <f t="shared" si="81"/>
        <v>0.20937500000000009</v>
      </c>
      <c r="F704" s="9">
        <f t="shared" si="82"/>
        <v>7.74</v>
      </c>
      <c r="G704" s="10">
        <f t="shared" si="79"/>
        <v>780</v>
      </c>
      <c r="H704" s="5"/>
    </row>
    <row r="705" spans="1:8">
      <c r="A705" s="11" t="s">
        <v>1233</v>
      </c>
      <c r="B705" s="11" t="s">
        <v>1233</v>
      </c>
      <c r="C705" s="19">
        <v>2001</v>
      </c>
      <c r="D705" s="15">
        <f>C705*1.07</f>
        <v>2141.0700000000002</v>
      </c>
      <c r="E705" s="8">
        <f t="shared" si="81"/>
        <v>7.0000000000000062E-2</v>
      </c>
      <c r="F705" s="9">
        <f t="shared" si="82"/>
        <v>8.5642800000000001</v>
      </c>
      <c r="G705" s="10">
        <f t="shared" si="79"/>
        <v>860</v>
      </c>
      <c r="H705" s="5"/>
    </row>
    <row r="706" spans="1:8">
      <c r="A706" s="7" t="s">
        <v>1234</v>
      </c>
      <c r="B706" s="7" t="s">
        <v>1233</v>
      </c>
      <c r="C706" s="18">
        <v>2001</v>
      </c>
      <c r="D706" s="15">
        <f>C706*1.07</f>
        <v>2141.0700000000002</v>
      </c>
      <c r="E706" s="8">
        <f t="shared" si="81"/>
        <v>7.0000000000000062E-2</v>
      </c>
      <c r="F706" s="9">
        <f t="shared" si="82"/>
        <v>8.5642800000000001</v>
      </c>
      <c r="G706" s="10">
        <f t="shared" ref="G706:G769" si="88">CEILING(F706*100,10)</f>
        <v>860</v>
      </c>
      <c r="H706" s="5"/>
    </row>
    <row r="707" spans="1:8">
      <c r="A707" s="7" t="s">
        <v>1235</v>
      </c>
      <c r="B707" s="7" t="s">
        <v>1236</v>
      </c>
      <c r="C707" s="18">
        <v>2001</v>
      </c>
      <c r="D707" s="15">
        <v>1966</v>
      </c>
      <c r="E707" s="8">
        <f t="shared" ref="E707:E770" si="89">D707/C707-1</f>
        <v>-1.7491254372813625E-2</v>
      </c>
      <c r="F707" s="9">
        <f t="shared" ref="F707:F770" si="90">D707*0.4%</f>
        <v>7.8639999999999999</v>
      </c>
      <c r="G707" s="10">
        <f t="shared" si="88"/>
        <v>790</v>
      </c>
      <c r="H707" s="5"/>
    </row>
    <row r="708" spans="1:8">
      <c r="A708" s="7" t="s">
        <v>1237</v>
      </c>
      <c r="B708" s="7" t="s">
        <v>1238</v>
      </c>
      <c r="C708" s="18">
        <v>7013</v>
      </c>
      <c r="D708" s="15">
        <v>6690</v>
      </c>
      <c r="E708" s="8">
        <f t="shared" si="89"/>
        <v>-4.6057322116070165E-2</v>
      </c>
      <c r="F708" s="9">
        <f t="shared" si="90"/>
        <v>26.76</v>
      </c>
      <c r="G708" s="10">
        <f t="shared" si="88"/>
        <v>2680</v>
      </c>
      <c r="H708" s="5"/>
    </row>
    <row r="709" spans="1:8">
      <c r="A709" s="7" t="s">
        <v>1239</v>
      </c>
      <c r="B709" s="7" t="s">
        <v>1240</v>
      </c>
      <c r="C709" s="18">
        <v>414</v>
      </c>
      <c r="D709" s="15">
        <v>361</v>
      </c>
      <c r="E709" s="8">
        <f t="shared" si="89"/>
        <v>-0.1280193236714976</v>
      </c>
      <c r="F709" s="9">
        <f t="shared" si="90"/>
        <v>1.444</v>
      </c>
      <c r="G709" s="10">
        <f t="shared" si="88"/>
        <v>150</v>
      </c>
      <c r="H709" s="5"/>
    </row>
    <row r="710" spans="1:8">
      <c r="A710" s="7" t="s">
        <v>1241</v>
      </c>
      <c r="B710" s="7" t="s">
        <v>1242</v>
      </c>
      <c r="C710" s="18">
        <v>773</v>
      </c>
      <c r="D710" s="15">
        <v>803</v>
      </c>
      <c r="E710" s="8">
        <f t="shared" si="89"/>
        <v>3.8809831824062169E-2</v>
      </c>
      <c r="F710" s="9">
        <f t="shared" si="90"/>
        <v>3.2120000000000002</v>
      </c>
      <c r="G710" s="10">
        <f t="shared" si="88"/>
        <v>330</v>
      </c>
      <c r="H710" s="5"/>
    </row>
    <row r="711" spans="1:8">
      <c r="A711" s="7" t="s">
        <v>1243</v>
      </c>
      <c r="B711" s="7" t="s">
        <v>1244</v>
      </c>
      <c r="C711" s="18">
        <v>952</v>
      </c>
      <c r="D711" s="15">
        <v>1023</v>
      </c>
      <c r="E711" s="8">
        <f t="shared" si="89"/>
        <v>7.4579831932773066E-2</v>
      </c>
      <c r="F711" s="9">
        <f t="shared" si="90"/>
        <v>4.0920000000000005</v>
      </c>
      <c r="G711" s="10">
        <f t="shared" si="88"/>
        <v>410</v>
      </c>
      <c r="H711" s="5"/>
    </row>
    <row r="712" spans="1:8">
      <c r="A712" s="12" t="s">
        <v>1245</v>
      </c>
      <c r="B712" s="12" t="s">
        <v>1246</v>
      </c>
      <c r="C712" s="18">
        <v>943</v>
      </c>
      <c r="D712" s="15">
        <v>987</v>
      </c>
      <c r="E712" s="8">
        <f t="shared" si="89"/>
        <v>4.6659597030752842E-2</v>
      </c>
      <c r="F712" s="9">
        <f t="shared" si="90"/>
        <v>3.948</v>
      </c>
      <c r="G712" s="10">
        <f t="shared" si="88"/>
        <v>400</v>
      </c>
      <c r="H712" s="5"/>
    </row>
    <row r="713" spans="1:8">
      <c r="A713" s="11" t="s">
        <v>1247</v>
      </c>
      <c r="B713" s="11" t="s">
        <v>1247</v>
      </c>
      <c r="C713" s="19">
        <v>1573</v>
      </c>
      <c r="D713" s="15">
        <v>1761</v>
      </c>
      <c r="E713" s="8">
        <f t="shared" si="89"/>
        <v>0.11951684678957397</v>
      </c>
      <c r="F713" s="9">
        <f t="shared" si="90"/>
        <v>7.0440000000000005</v>
      </c>
      <c r="G713" s="10">
        <f t="shared" si="88"/>
        <v>710</v>
      </c>
      <c r="H713" s="5"/>
    </row>
    <row r="714" spans="1:8">
      <c r="A714" s="7" t="s">
        <v>1248</v>
      </c>
      <c r="B714" s="7" t="s">
        <v>1247</v>
      </c>
      <c r="C714" s="18">
        <v>1573</v>
      </c>
      <c r="D714" s="15">
        <v>1761</v>
      </c>
      <c r="E714" s="8">
        <f t="shared" si="89"/>
        <v>0.11951684678957397</v>
      </c>
      <c r="F714" s="9">
        <f t="shared" si="90"/>
        <v>7.0440000000000005</v>
      </c>
      <c r="G714" s="10">
        <f t="shared" si="88"/>
        <v>710</v>
      </c>
      <c r="H714" s="5"/>
    </row>
    <row r="715" spans="1:8">
      <c r="A715" s="11" t="s">
        <v>1249</v>
      </c>
      <c r="B715" s="11" t="s">
        <v>1249</v>
      </c>
      <c r="C715" s="19">
        <v>1813</v>
      </c>
      <c r="D715" s="15">
        <v>2202</v>
      </c>
      <c r="E715" s="8">
        <f t="shared" si="89"/>
        <v>0.21456150027578591</v>
      </c>
      <c r="F715" s="9">
        <f t="shared" si="90"/>
        <v>8.8079999999999998</v>
      </c>
      <c r="G715" s="10">
        <f t="shared" si="88"/>
        <v>890</v>
      </c>
      <c r="H715" s="5"/>
    </row>
    <row r="716" spans="1:8">
      <c r="A716" s="7" t="s">
        <v>1250</v>
      </c>
      <c r="B716" s="7" t="s">
        <v>1249</v>
      </c>
      <c r="C716" s="18">
        <v>1813</v>
      </c>
      <c r="D716" s="15">
        <v>2202</v>
      </c>
      <c r="E716" s="8">
        <f t="shared" si="89"/>
        <v>0.21456150027578591</v>
      </c>
      <c r="F716" s="9">
        <f t="shared" si="90"/>
        <v>8.8079999999999998</v>
      </c>
      <c r="G716" s="10">
        <f t="shared" si="88"/>
        <v>890</v>
      </c>
      <c r="H716" s="5"/>
    </row>
    <row r="717" spans="1:8">
      <c r="A717" s="7" t="s">
        <v>1251</v>
      </c>
      <c r="B717" s="7" t="s">
        <v>1252</v>
      </c>
      <c r="C717" s="18">
        <v>467</v>
      </c>
      <c r="D717" s="15">
        <v>468</v>
      </c>
      <c r="E717" s="8">
        <f t="shared" si="89"/>
        <v>2.1413276231263545E-3</v>
      </c>
      <c r="F717" s="9">
        <f t="shared" si="90"/>
        <v>1.8720000000000001</v>
      </c>
      <c r="G717" s="10">
        <f t="shared" si="88"/>
        <v>190</v>
      </c>
      <c r="H717" s="5"/>
    </row>
    <row r="718" spans="1:8">
      <c r="A718" s="7" t="s">
        <v>1253</v>
      </c>
      <c r="B718" s="7" t="s">
        <v>1254</v>
      </c>
      <c r="C718" s="18">
        <v>2705</v>
      </c>
      <c r="D718" s="15">
        <v>2428</v>
      </c>
      <c r="E718" s="8">
        <f t="shared" si="89"/>
        <v>-0.10240295748613681</v>
      </c>
      <c r="F718" s="9">
        <f t="shared" si="90"/>
        <v>9.7119999999999997</v>
      </c>
      <c r="G718" s="10">
        <f t="shared" si="88"/>
        <v>980</v>
      </c>
      <c r="H718" s="5"/>
    </row>
    <row r="719" spans="1:8">
      <c r="A719" s="7" t="s">
        <v>1255</v>
      </c>
      <c r="B719" s="7" t="s">
        <v>1256</v>
      </c>
      <c r="C719" s="18">
        <v>2912</v>
      </c>
      <c r="D719" s="15">
        <v>2564</v>
      </c>
      <c r="E719" s="8">
        <f t="shared" si="89"/>
        <v>-0.11950549450549453</v>
      </c>
      <c r="F719" s="9">
        <f t="shared" si="90"/>
        <v>10.256</v>
      </c>
      <c r="G719" s="10">
        <f t="shared" si="88"/>
        <v>1030</v>
      </c>
      <c r="H719" s="5"/>
    </row>
    <row r="720" spans="1:8">
      <c r="A720" s="7" t="s">
        <v>1257</v>
      </c>
      <c r="B720" s="7" t="s">
        <v>1258</v>
      </c>
      <c r="C720" s="18">
        <v>1899</v>
      </c>
      <c r="D720" s="15">
        <v>1860</v>
      </c>
      <c r="E720" s="8">
        <f t="shared" si="89"/>
        <v>-2.0537124802527673E-2</v>
      </c>
      <c r="F720" s="9">
        <f t="shared" si="90"/>
        <v>7.44</v>
      </c>
      <c r="G720" s="10">
        <f t="shared" si="88"/>
        <v>750</v>
      </c>
      <c r="H720" s="5"/>
    </row>
    <row r="721" spans="1:8">
      <c r="A721" s="7" t="s">
        <v>1259</v>
      </c>
      <c r="B721" s="7" t="s">
        <v>1260</v>
      </c>
      <c r="C721" s="18">
        <v>145</v>
      </c>
      <c r="D721" s="15">
        <v>159</v>
      </c>
      <c r="E721" s="8">
        <f t="shared" si="89"/>
        <v>9.6551724137931005E-2</v>
      </c>
      <c r="F721" s="9">
        <f t="shared" si="90"/>
        <v>0.63600000000000001</v>
      </c>
      <c r="G721" s="10">
        <f t="shared" si="88"/>
        <v>70</v>
      </c>
      <c r="H721" s="5"/>
    </row>
    <row r="722" spans="1:8">
      <c r="A722" s="7" t="s">
        <v>1261</v>
      </c>
      <c r="B722" s="7" t="s">
        <v>1262</v>
      </c>
      <c r="C722" s="18">
        <v>280</v>
      </c>
      <c r="D722" s="15">
        <v>291</v>
      </c>
      <c r="E722" s="8">
        <f t="shared" si="89"/>
        <v>3.9285714285714368E-2</v>
      </c>
      <c r="F722" s="9">
        <f t="shared" si="90"/>
        <v>1.1639999999999999</v>
      </c>
      <c r="G722" s="10">
        <f t="shared" si="88"/>
        <v>120</v>
      </c>
      <c r="H722" s="5"/>
    </row>
    <row r="723" spans="1:8">
      <c r="A723" s="11" t="s">
        <v>1263</v>
      </c>
      <c r="B723" s="11" t="s">
        <v>1263</v>
      </c>
      <c r="C723" s="19">
        <v>225</v>
      </c>
      <c r="D723" s="15">
        <v>245</v>
      </c>
      <c r="E723" s="8">
        <f t="shared" si="89"/>
        <v>8.8888888888888795E-2</v>
      </c>
      <c r="F723" s="9">
        <f t="shared" si="90"/>
        <v>0.98</v>
      </c>
      <c r="G723" s="10">
        <f t="shared" si="88"/>
        <v>100</v>
      </c>
      <c r="H723" s="5"/>
    </row>
    <row r="724" spans="1:8">
      <c r="A724" s="7" t="s">
        <v>1264</v>
      </c>
      <c r="B724" s="7" t="s">
        <v>1263</v>
      </c>
      <c r="C724" s="18">
        <v>225</v>
      </c>
      <c r="D724" s="15">
        <v>245</v>
      </c>
      <c r="E724" s="8">
        <f t="shared" si="89"/>
        <v>8.8888888888888795E-2</v>
      </c>
      <c r="F724" s="9">
        <f t="shared" si="90"/>
        <v>0.98</v>
      </c>
      <c r="G724" s="10">
        <f t="shared" si="88"/>
        <v>100</v>
      </c>
      <c r="H724" s="5"/>
    </row>
    <row r="725" spans="1:8">
      <c r="A725" s="7" t="s">
        <v>1265</v>
      </c>
      <c r="B725" s="7" t="s">
        <v>1266</v>
      </c>
      <c r="C725" s="18">
        <v>162</v>
      </c>
      <c r="D725" s="15">
        <v>180</v>
      </c>
      <c r="E725" s="8">
        <f t="shared" si="89"/>
        <v>0.11111111111111116</v>
      </c>
      <c r="F725" s="9">
        <f t="shared" si="90"/>
        <v>0.72</v>
      </c>
      <c r="G725" s="10">
        <f t="shared" si="88"/>
        <v>80</v>
      </c>
      <c r="H725" s="5"/>
    </row>
    <row r="726" spans="1:8">
      <c r="A726" s="7" t="s">
        <v>1267</v>
      </c>
      <c r="B726" s="7" t="s">
        <v>1268</v>
      </c>
      <c r="C726" s="18">
        <v>315</v>
      </c>
      <c r="D726" s="15">
        <v>350</v>
      </c>
      <c r="E726" s="8">
        <f t="shared" si="89"/>
        <v>0.11111111111111116</v>
      </c>
      <c r="F726" s="9">
        <f t="shared" si="90"/>
        <v>1.4000000000000001</v>
      </c>
      <c r="G726" s="10">
        <f t="shared" si="88"/>
        <v>140</v>
      </c>
      <c r="H726" s="5"/>
    </row>
    <row r="727" spans="1:8">
      <c r="A727" s="7" t="s">
        <v>1269</v>
      </c>
      <c r="B727" s="7" t="s">
        <v>1270</v>
      </c>
      <c r="C727" s="18">
        <v>325</v>
      </c>
      <c r="D727" s="15">
        <v>325</v>
      </c>
      <c r="E727" s="8">
        <f t="shared" si="89"/>
        <v>0</v>
      </c>
      <c r="F727" s="9">
        <f t="shared" si="90"/>
        <v>1.3</v>
      </c>
      <c r="G727" s="10">
        <f t="shared" si="88"/>
        <v>130</v>
      </c>
      <c r="H727" s="5"/>
    </row>
    <row r="728" spans="1:8">
      <c r="A728" s="7" t="s">
        <v>1271</v>
      </c>
      <c r="B728" s="7" t="s">
        <v>1272</v>
      </c>
      <c r="C728" s="18">
        <v>185</v>
      </c>
      <c r="D728" s="15">
        <v>204</v>
      </c>
      <c r="E728" s="8">
        <f t="shared" si="89"/>
        <v>0.10270270270270276</v>
      </c>
      <c r="F728" s="9">
        <f t="shared" si="90"/>
        <v>0.81600000000000006</v>
      </c>
      <c r="G728" s="10">
        <f t="shared" si="88"/>
        <v>90</v>
      </c>
      <c r="H728" s="5"/>
    </row>
    <row r="729" spans="1:8">
      <c r="A729" s="7" t="s">
        <v>1273</v>
      </c>
      <c r="B729" s="7" t="s">
        <v>1274</v>
      </c>
      <c r="C729" s="18">
        <v>207</v>
      </c>
      <c r="D729" s="15">
        <v>199</v>
      </c>
      <c r="E729" s="8">
        <f t="shared" si="89"/>
        <v>-3.8647342995169032E-2</v>
      </c>
      <c r="F729" s="9">
        <f t="shared" si="90"/>
        <v>0.79600000000000004</v>
      </c>
      <c r="G729" s="10">
        <f t="shared" si="88"/>
        <v>80</v>
      </c>
      <c r="H729" s="5"/>
    </row>
    <row r="730" spans="1:8">
      <c r="A730" s="7" t="s">
        <v>1275</v>
      </c>
      <c r="B730" s="7" t="s">
        <v>1276</v>
      </c>
      <c r="C730" s="18">
        <v>207</v>
      </c>
      <c r="D730" s="15">
        <v>190</v>
      </c>
      <c r="E730" s="8">
        <f t="shared" si="89"/>
        <v>-8.2125603864734331E-2</v>
      </c>
      <c r="F730" s="9">
        <f t="shared" si="90"/>
        <v>0.76</v>
      </c>
      <c r="G730" s="10">
        <f t="shared" si="88"/>
        <v>80</v>
      </c>
      <c r="H730" s="5"/>
    </row>
    <row r="731" spans="1:8">
      <c r="A731" s="7" t="s">
        <v>1277</v>
      </c>
      <c r="B731" s="7" t="s">
        <v>1278</v>
      </c>
      <c r="C731" s="18">
        <v>318</v>
      </c>
      <c r="D731" s="15">
        <v>326</v>
      </c>
      <c r="E731" s="8">
        <f t="shared" si="89"/>
        <v>2.515723270440251E-2</v>
      </c>
      <c r="F731" s="9">
        <f t="shared" si="90"/>
        <v>1.304</v>
      </c>
      <c r="G731" s="10">
        <f t="shared" si="88"/>
        <v>140</v>
      </c>
      <c r="H731" s="5"/>
    </row>
    <row r="732" spans="1:8">
      <c r="A732" s="7" t="s">
        <v>1279</v>
      </c>
      <c r="B732" s="7" t="s">
        <v>1280</v>
      </c>
      <c r="C732" s="18">
        <v>207</v>
      </c>
      <c r="D732" s="15">
        <v>225</v>
      </c>
      <c r="E732" s="8">
        <f t="shared" si="89"/>
        <v>8.6956521739130377E-2</v>
      </c>
      <c r="F732" s="9">
        <f t="shared" si="90"/>
        <v>0.9</v>
      </c>
      <c r="G732" s="10">
        <f t="shared" si="88"/>
        <v>90</v>
      </c>
      <c r="H732" s="5"/>
    </row>
    <row r="733" spans="1:8">
      <c r="A733" s="7" t="s">
        <v>1281</v>
      </c>
      <c r="B733" s="7" t="s">
        <v>1282</v>
      </c>
      <c r="C733" s="18">
        <v>348</v>
      </c>
      <c r="D733" s="15">
        <v>404</v>
      </c>
      <c r="E733" s="8">
        <f t="shared" si="89"/>
        <v>0.16091954022988508</v>
      </c>
      <c r="F733" s="9">
        <f t="shared" si="90"/>
        <v>1.6160000000000001</v>
      </c>
      <c r="G733" s="10">
        <f t="shared" si="88"/>
        <v>170</v>
      </c>
      <c r="H733" s="5"/>
    </row>
    <row r="734" spans="1:8">
      <c r="A734" s="7" t="s">
        <v>1283</v>
      </c>
      <c r="B734" s="7" t="s">
        <v>1284</v>
      </c>
      <c r="C734" s="18">
        <v>252</v>
      </c>
      <c r="D734" s="15">
        <v>251</v>
      </c>
      <c r="E734" s="8">
        <f t="shared" si="89"/>
        <v>-3.9682539682539542E-3</v>
      </c>
      <c r="F734" s="9">
        <f t="shared" si="90"/>
        <v>1.004</v>
      </c>
      <c r="G734" s="10">
        <f t="shared" si="88"/>
        <v>110</v>
      </c>
      <c r="H734" s="5"/>
    </row>
    <row r="735" spans="1:8">
      <c r="A735" s="7" t="s">
        <v>1285</v>
      </c>
      <c r="B735" s="7" t="s">
        <v>1286</v>
      </c>
      <c r="C735" s="18">
        <v>406</v>
      </c>
      <c r="D735" s="15">
        <v>427</v>
      </c>
      <c r="E735" s="8">
        <f t="shared" si="89"/>
        <v>5.1724137931034475E-2</v>
      </c>
      <c r="F735" s="9">
        <f t="shared" si="90"/>
        <v>1.708</v>
      </c>
      <c r="G735" s="10">
        <f t="shared" si="88"/>
        <v>180</v>
      </c>
      <c r="H735" s="5"/>
    </row>
    <row r="736" spans="1:8">
      <c r="A736" s="11" t="s">
        <v>1287</v>
      </c>
      <c r="B736" s="11" t="s">
        <v>1287</v>
      </c>
      <c r="C736" s="19">
        <v>317</v>
      </c>
      <c r="D736" s="15">
        <v>325</v>
      </c>
      <c r="E736" s="8">
        <f t="shared" si="89"/>
        <v>2.5236593059936974E-2</v>
      </c>
      <c r="F736" s="9">
        <f t="shared" si="90"/>
        <v>1.3</v>
      </c>
      <c r="G736" s="10">
        <f t="shared" si="88"/>
        <v>130</v>
      </c>
      <c r="H736" s="5"/>
    </row>
    <row r="737" spans="1:8">
      <c r="A737" s="7" t="s">
        <v>1288</v>
      </c>
      <c r="B737" s="7" t="s">
        <v>1287</v>
      </c>
      <c r="C737" s="18">
        <v>317</v>
      </c>
      <c r="D737" s="15">
        <v>325</v>
      </c>
      <c r="E737" s="8">
        <f t="shared" si="89"/>
        <v>2.5236593059936974E-2</v>
      </c>
      <c r="F737" s="9">
        <f t="shared" si="90"/>
        <v>1.3</v>
      </c>
      <c r="G737" s="10">
        <f t="shared" si="88"/>
        <v>130</v>
      </c>
      <c r="H737" s="5"/>
    </row>
    <row r="738" spans="1:8">
      <c r="A738" s="7" t="s">
        <v>1289</v>
      </c>
      <c r="B738" s="7" t="s">
        <v>1290</v>
      </c>
      <c r="C738" s="18">
        <v>260</v>
      </c>
      <c r="D738" s="15">
        <v>260</v>
      </c>
      <c r="E738" s="8">
        <f t="shared" si="89"/>
        <v>0</v>
      </c>
      <c r="F738" s="9">
        <f t="shared" si="90"/>
        <v>1.04</v>
      </c>
      <c r="G738" s="10">
        <f t="shared" si="88"/>
        <v>110</v>
      </c>
      <c r="H738" s="5"/>
    </row>
    <row r="739" spans="1:8">
      <c r="A739" s="7" t="s">
        <v>1291</v>
      </c>
      <c r="B739" s="7" t="s">
        <v>1292</v>
      </c>
      <c r="C739" s="18">
        <v>401</v>
      </c>
      <c r="D739" s="15">
        <v>440</v>
      </c>
      <c r="E739" s="8">
        <f t="shared" si="89"/>
        <v>9.7256857855361645E-2</v>
      </c>
      <c r="F739" s="9">
        <f t="shared" si="90"/>
        <v>1.76</v>
      </c>
      <c r="G739" s="10">
        <f t="shared" si="88"/>
        <v>180</v>
      </c>
      <c r="H739" s="5"/>
    </row>
    <row r="740" spans="1:8">
      <c r="A740" s="7" t="s">
        <v>1293</v>
      </c>
      <c r="B740" s="7" t="s">
        <v>1294</v>
      </c>
      <c r="C740" s="18">
        <v>372</v>
      </c>
      <c r="D740" s="15">
        <v>287</v>
      </c>
      <c r="E740" s="8">
        <f t="shared" si="89"/>
        <v>-0.228494623655914</v>
      </c>
      <c r="F740" s="9">
        <f t="shared" si="90"/>
        <v>1.1480000000000001</v>
      </c>
      <c r="G740" s="10">
        <f t="shared" si="88"/>
        <v>120</v>
      </c>
      <c r="H740" s="5"/>
    </row>
    <row r="741" spans="1:8">
      <c r="A741" s="7" t="s">
        <v>1295</v>
      </c>
      <c r="B741" s="7" t="s">
        <v>1296</v>
      </c>
      <c r="C741" s="18">
        <v>451</v>
      </c>
      <c r="D741" s="15">
        <v>477</v>
      </c>
      <c r="E741" s="8">
        <f t="shared" si="89"/>
        <v>5.7649667405764937E-2</v>
      </c>
      <c r="F741" s="9">
        <f t="shared" si="90"/>
        <v>1.9080000000000001</v>
      </c>
      <c r="G741" s="10">
        <f t="shared" si="88"/>
        <v>200</v>
      </c>
      <c r="H741" s="5"/>
    </row>
    <row r="742" spans="1:8">
      <c r="A742" s="7" t="s">
        <v>1297</v>
      </c>
      <c r="B742" s="7" t="s">
        <v>1298</v>
      </c>
      <c r="C742" s="18">
        <v>437</v>
      </c>
      <c r="D742" s="15">
        <v>452</v>
      </c>
      <c r="E742" s="8">
        <f t="shared" si="89"/>
        <v>3.4324942791762014E-2</v>
      </c>
      <c r="F742" s="9">
        <f t="shared" si="90"/>
        <v>1.8080000000000001</v>
      </c>
      <c r="G742" s="10">
        <f t="shared" si="88"/>
        <v>190</v>
      </c>
      <c r="H742" s="5"/>
    </row>
    <row r="743" spans="1:8">
      <c r="A743" s="7" t="s">
        <v>1299</v>
      </c>
      <c r="B743" s="7" t="s">
        <v>1300</v>
      </c>
      <c r="C743" s="18">
        <v>371</v>
      </c>
      <c r="D743" s="15">
        <v>377</v>
      </c>
      <c r="E743" s="8">
        <f t="shared" si="89"/>
        <v>1.6172506738544534E-2</v>
      </c>
      <c r="F743" s="9">
        <f t="shared" si="90"/>
        <v>1.508</v>
      </c>
      <c r="G743" s="10">
        <f t="shared" si="88"/>
        <v>160</v>
      </c>
      <c r="H743" s="5"/>
    </row>
    <row r="744" spans="1:8">
      <c r="A744" s="7" t="s">
        <v>1301</v>
      </c>
      <c r="B744" s="7" t="s">
        <v>1302</v>
      </c>
      <c r="C744" s="18">
        <v>543</v>
      </c>
      <c r="D744" s="15">
        <v>580</v>
      </c>
      <c r="E744" s="8">
        <f t="shared" si="89"/>
        <v>6.8139963167587414E-2</v>
      </c>
      <c r="F744" s="9">
        <f t="shared" si="90"/>
        <v>2.3199999999999998</v>
      </c>
      <c r="G744" s="10">
        <f t="shared" si="88"/>
        <v>240</v>
      </c>
      <c r="H744" s="5"/>
    </row>
    <row r="745" spans="1:8">
      <c r="A745" s="7" t="s">
        <v>1303</v>
      </c>
      <c r="B745" s="7" t="s">
        <v>1304</v>
      </c>
      <c r="C745" s="18">
        <v>944</v>
      </c>
      <c r="D745" s="15">
        <v>991</v>
      </c>
      <c r="E745" s="8">
        <f t="shared" si="89"/>
        <v>4.9788135593220373E-2</v>
      </c>
      <c r="F745" s="9">
        <f t="shared" si="90"/>
        <v>3.964</v>
      </c>
      <c r="G745" s="10">
        <f t="shared" si="88"/>
        <v>400</v>
      </c>
      <c r="H745" s="5"/>
    </row>
    <row r="746" spans="1:8">
      <c r="A746" s="11" t="s">
        <v>1305</v>
      </c>
      <c r="B746" s="11" t="s">
        <v>1305</v>
      </c>
      <c r="C746" s="19">
        <v>715</v>
      </c>
      <c r="D746" s="15">
        <v>776</v>
      </c>
      <c r="E746" s="8">
        <f t="shared" si="89"/>
        <v>8.5314685314685335E-2</v>
      </c>
      <c r="F746" s="9">
        <f t="shared" si="90"/>
        <v>3.1040000000000001</v>
      </c>
      <c r="G746" s="10">
        <f t="shared" si="88"/>
        <v>320</v>
      </c>
      <c r="H746" s="5"/>
    </row>
    <row r="747" spans="1:8">
      <c r="A747" s="7" t="s">
        <v>1306</v>
      </c>
      <c r="B747" s="7" t="s">
        <v>1305</v>
      </c>
      <c r="C747" s="18">
        <v>715</v>
      </c>
      <c r="D747" s="15">
        <v>776</v>
      </c>
      <c r="E747" s="8">
        <f t="shared" si="89"/>
        <v>8.5314685314685335E-2</v>
      </c>
      <c r="F747" s="9">
        <f t="shared" si="90"/>
        <v>3.1040000000000001</v>
      </c>
      <c r="G747" s="10">
        <f t="shared" si="88"/>
        <v>320</v>
      </c>
      <c r="H747" s="5"/>
    </row>
    <row r="748" spans="1:8">
      <c r="A748" s="7" t="s">
        <v>1307</v>
      </c>
      <c r="B748" s="7" t="s">
        <v>1308</v>
      </c>
      <c r="C748" s="18">
        <v>1034</v>
      </c>
      <c r="D748" s="15">
        <v>1095</v>
      </c>
      <c r="E748" s="8">
        <f t="shared" si="89"/>
        <v>5.8994197292069561E-2</v>
      </c>
      <c r="F748" s="9">
        <f t="shared" si="90"/>
        <v>4.38</v>
      </c>
      <c r="G748" s="10">
        <f t="shared" si="88"/>
        <v>440</v>
      </c>
      <c r="H748" s="5"/>
    </row>
    <row r="749" spans="1:8">
      <c r="A749" s="11" t="s">
        <v>1309</v>
      </c>
      <c r="B749" s="11" t="s">
        <v>1309</v>
      </c>
      <c r="C749" s="19">
        <v>402</v>
      </c>
      <c r="D749" s="15">
        <v>412</v>
      </c>
      <c r="E749" s="8">
        <f t="shared" si="89"/>
        <v>2.4875621890547261E-2</v>
      </c>
      <c r="F749" s="9">
        <f t="shared" si="90"/>
        <v>1.6480000000000001</v>
      </c>
      <c r="G749" s="10">
        <f t="shared" si="88"/>
        <v>170</v>
      </c>
      <c r="H749" s="5"/>
    </row>
    <row r="750" spans="1:8">
      <c r="A750" s="7" t="s">
        <v>1310</v>
      </c>
      <c r="B750" s="7" t="s">
        <v>1309</v>
      </c>
      <c r="C750" s="18">
        <v>402</v>
      </c>
      <c r="D750" s="15">
        <v>412</v>
      </c>
      <c r="E750" s="8">
        <f t="shared" si="89"/>
        <v>2.4875621890547261E-2</v>
      </c>
      <c r="F750" s="9">
        <f t="shared" si="90"/>
        <v>1.6480000000000001</v>
      </c>
      <c r="G750" s="10">
        <f t="shared" si="88"/>
        <v>170</v>
      </c>
      <c r="H750" s="5"/>
    </row>
    <row r="751" spans="1:8">
      <c r="A751" s="7" t="s">
        <v>1311</v>
      </c>
      <c r="B751" s="7" t="s">
        <v>1312</v>
      </c>
      <c r="C751" s="18">
        <v>674</v>
      </c>
      <c r="D751" s="15">
        <v>733</v>
      </c>
      <c r="E751" s="8">
        <f t="shared" si="89"/>
        <v>8.7537091988130644E-2</v>
      </c>
      <c r="F751" s="9">
        <f t="shared" si="90"/>
        <v>2.9319999999999999</v>
      </c>
      <c r="G751" s="10">
        <f t="shared" si="88"/>
        <v>300</v>
      </c>
      <c r="H751" s="5"/>
    </row>
    <row r="752" spans="1:8">
      <c r="A752" s="11" t="s">
        <v>1313</v>
      </c>
      <c r="B752" s="11" t="s">
        <v>1313</v>
      </c>
      <c r="C752" s="19">
        <v>585</v>
      </c>
      <c r="D752" s="15">
        <f>C752*1.09</f>
        <v>637.65000000000009</v>
      </c>
      <c r="E752" s="8">
        <f t="shared" si="89"/>
        <v>9.000000000000008E-2</v>
      </c>
      <c r="F752" s="9">
        <f t="shared" si="90"/>
        <v>2.5506000000000002</v>
      </c>
      <c r="G752" s="10">
        <f t="shared" si="88"/>
        <v>260</v>
      </c>
      <c r="H752" s="5"/>
    </row>
    <row r="753" spans="1:8">
      <c r="A753" s="11" t="s">
        <v>1314</v>
      </c>
      <c r="B753" s="11" t="s">
        <v>1314</v>
      </c>
      <c r="C753" s="19">
        <v>760</v>
      </c>
      <c r="D753" s="15">
        <v>826</v>
      </c>
      <c r="E753" s="8">
        <f t="shared" si="89"/>
        <v>8.6842105263157832E-2</v>
      </c>
      <c r="F753" s="9">
        <f t="shared" si="90"/>
        <v>3.3040000000000003</v>
      </c>
      <c r="G753" s="10">
        <f t="shared" si="88"/>
        <v>340</v>
      </c>
      <c r="H753" s="5"/>
    </row>
    <row r="754" spans="1:8">
      <c r="A754" s="7" t="s">
        <v>1315</v>
      </c>
      <c r="B754" s="7" t="s">
        <v>1314</v>
      </c>
      <c r="C754" s="18">
        <v>760</v>
      </c>
      <c r="D754" s="15">
        <v>826</v>
      </c>
      <c r="E754" s="8">
        <f t="shared" si="89"/>
        <v>8.6842105263157832E-2</v>
      </c>
      <c r="F754" s="9">
        <f t="shared" si="90"/>
        <v>3.3040000000000003</v>
      </c>
      <c r="G754" s="10">
        <f t="shared" si="88"/>
        <v>340</v>
      </c>
      <c r="H754" s="5"/>
    </row>
    <row r="755" spans="1:8">
      <c r="A755" s="7" t="s">
        <v>1316</v>
      </c>
      <c r="B755" s="7" t="s">
        <v>1317</v>
      </c>
      <c r="C755" s="18">
        <v>446</v>
      </c>
      <c r="D755" s="15">
        <v>462</v>
      </c>
      <c r="E755" s="8">
        <f t="shared" si="89"/>
        <v>3.5874439461883512E-2</v>
      </c>
      <c r="F755" s="9">
        <f t="shared" si="90"/>
        <v>1.8480000000000001</v>
      </c>
      <c r="G755" s="10">
        <f t="shared" si="88"/>
        <v>190</v>
      </c>
      <c r="H755" s="5"/>
    </row>
    <row r="756" spans="1:8">
      <c r="A756" s="7" t="s">
        <v>1318</v>
      </c>
      <c r="B756" s="7" t="s">
        <v>1319</v>
      </c>
      <c r="C756" s="18">
        <v>880</v>
      </c>
      <c r="D756" s="15">
        <v>902</v>
      </c>
      <c r="E756" s="8">
        <f t="shared" si="89"/>
        <v>2.4999999999999911E-2</v>
      </c>
      <c r="F756" s="9">
        <f t="shared" si="90"/>
        <v>3.6080000000000001</v>
      </c>
      <c r="G756" s="10">
        <f t="shared" si="88"/>
        <v>370</v>
      </c>
      <c r="H756" s="5"/>
    </row>
    <row r="757" spans="1:8">
      <c r="A757" s="7" t="s">
        <v>1320</v>
      </c>
      <c r="B757" s="7" t="s">
        <v>1321</v>
      </c>
      <c r="C757" s="18">
        <v>1360</v>
      </c>
      <c r="D757" s="15">
        <v>1438</v>
      </c>
      <c r="E757" s="8">
        <f t="shared" si="89"/>
        <v>5.7352941176470607E-2</v>
      </c>
      <c r="F757" s="9">
        <f t="shared" si="90"/>
        <v>5.7519999999999998</v>
      </c>
      <c r="G757" s="10">
        <f t="shared" si="88"/>
        <v>580</v>
      </c>
      <c r="H757" s="5"/>
    </row>
    <row r="758" spans="1:8">
      <c r="A758" s="7" t="s">
        <v>1322</v>
      </c>
      <c r="B758" s="7" t="s">
        <v>1323</v>
      </c>
      <c r="C758" s="18">
        <v>568</v>
      </c>
      <c r="D758" s="15">
        <v>568</v>
      </c>
      <c r="E758" s="8">
        <f t="shared" si="89"/>
        <v>0</v>
      </c>
      <c r="F758" s="9">
        <f t="shared" si="90"/>
        <v>2.2720000000000002</v>
      </c>
      <c r="G758" s="10">
        <f t="shared" si="88"/>
        <v>230</v>
      </c>
      <c r="H758" s="5"/>
    </row>
    <row r="759" spans="1:8">
      <c r="A759" s="11" t="s">
        <v>1324</v>
      </c>
      <c r="B759" s="11" t="s">
        <v>1324</v>
      </c>
      <c r="C759" s="19">
        <v>990</v>
      </c>
      <c r="D759" s="15">
        <v>1018</v>
      </c>
      <c r="E759" s="8">
        <f t="shared" si="89"/>
        <v>2.8282828282828243E-2</v>
      </c>
      <c r="F759" s="9">
        <f t="shared" si="90"/>
        <v>4.0720000000000001</v>
      </c>
      <c r="G759" s="10">
        <f t="shared" si="88"/>
        <v>410</v>
      </c>
      <c r="H759" s="5"/>
    </row>
    <row r="760" spans="1:8">
      <c r="A760" s="7" t="s">
        <v>1325</v>
      </c>
      <c r="B760" s="7" t="s">
        <v>1324</v>
      </c>
      <c r="C760" s="18">
        <v>990</v>
      </c>
      <c r="D760" s="15">
        <v>1018</v>
      </c>
      <c r="E760" s="8">
        <f t="shared" si="89"/>
        <v>2.8282828282828243E-2</v>
      </c>
      <c r="F760" s="9">
        <f t="shared" si="90"/>
        <v>4.0720000000000001</v>
      </c>
      <c r="G760" s="10">
        <f t="shared" si="88"/>
        <v>410</v>
      </c>
      <c r="H760" s="5"/>
    </row>
    <row r="761" spans="1:8">
      <c r="A761" s="11" t="s">
        <v>1326</v>
      </c>
      <c r="B761" s="11" t="s">
        <v>1326</v>
      </c>
      <c r="C761" s="19">
        <v>634</v>
      </c>
      <c r="D761" s="15">
        <v>638</v>
      </c>
      <c r="E761" s="8">
        <f t="shared" si="89"/>
        <v>6.3091482649841879E-3</v>
      </c>
      <c r="F761" s="9">
        <f t="shared" si="90"/>
        <v>2.552</v>
      </c>
      <c r="G761" s="10">
        <f t="shared" si="88"/>
        <v>260</v>
      </c>
      <c r="H761" s="5"/>
    </row>
    <row r="762" spans="1:8">
      <c r="A762" s="7" t="s">
        <v>1327</v>
      </c>
      <c r="B762" s="7" t="s">
        <v>1326</v>
      </c>
      <c r="C762" s="18">
        <v>634</v>
      </c>
      <c r="D762" s="15">
        <v>638</v>
      </c>
      <c r="E762" s="8">
        <f t="shared" si="89"/>
        <v>6.3091482649841879E-3</v>
      </c>
      <c r="F762" s="9">
        <f t="shared" si="90"/>
        <v>2.552</v>
      </c>
      <c r="G762" s="10">
        <f t="shared" si="88"/>
        <v>260</v>
      </c>
      <c r="H762" s="5"/>
    </row>
    <row r="763" spans="1:8">
      <c r="A763" s="7" t="s">
        <v>1328</v>
      </c>
      <c r="B763" s="7" t="s">
        <v>1329</v>
      </c>
      <c r="C763" s="18">
        <v>1090</v>
      </c>
      <c r="D763" s="15">
        <v>1179</v>
      </c>
      <c r="E763" s="8">
        <f t="shared" si="89"/>
        <v>8.1651376146788968E-2</v>
      </c>
      <c r="F763" s="9">
        <f t="shared" si="90"/>
        <v>4.7160000000000002</v>
      </c>
      <c r="G763" s="10">
        <f t="shared" si="88"/>
        <v>480</v>
      </c>
      <c r="H763" s="5"/>
    </row>
    <row r="764" spans="1:8">
      <c r="A764" s="7" t="s">
        <v>1330</v>
      </c>
      <c r="B764" s="7" t="s">
        <v>1331</v>
      </c>
      <c r="C764" s="18">
        <v>1200</v>
      </c>
      <c r="D764" s="15">
        <v>1257</v>
      </c>
      <c r="E764" s="8">
        <f t="shared" si="89"/>
        <v>4.7500000000000098E-2</v>
      </c>
      <c r="F764" s="9">
        <f t="shared" si="90"/>
        <v>5.0280000000000005</v>
      </c>
      <c r="G764" s="10">
        <f t="shared" si="88"/>
        <v>510</v>
      </c>
      <c r="H764" s="5"/>
    </row>
    <row r="765" spans="1:8">
      <c r="A765" s="7" t="s">
        <v>1332</v>
      </c>
      <c r="B765" s="7" t="s">
        <v>1333</v>
      </c>
      <c r="C765" s="18">
        <v>1545</v>
      </c>
      <c r="D765" s="15">
        <v>1661</v>
      </c>
      <c r="E765" s="8">
        <f t="shared" si="89"/>
        <v>7.508090614886731E-2</v>
      </c>
      <c r="F765" s="9">
        <f t="shared" si="90"/>
        <v>6.6440000000000001</v>
      </c>
      <c r="G765" s="10">
        <f t="shared" si="88"/>
        <v>670</v>
      </c>
      <c r="H765" s="5"/>
    </row>
    <row r="766" spans="1:8">
      <c r="A766" s="7" t="s">
        <v>1334</v>
      </c>
      <c r="B766" s="7" t="s">
        <v>1335</v>
      </c>
      <c r="C766" s="18">
        <v>556</v>
      </c>
      <c r="D766" s="15">
        <f t="shared" ref="D766:D769" si="91">C766*1.07</f>
        <v>594.92000000000007</v>
      </c>
      <c r="E766" s="8">
        <f t="shared" si="89"/>
        <v>7.0000000000000062E-2</v>
      </c>
      <c r="F766" s="9">
        <f t="shared" si="90"/>
        <v>2.3796800000000005</v>
      </c>
      <c r="G766" s="10">
        <f t="shared" si="88"/>
        <v>240</v>
      </c>
      <c r="H766" s="5"/>
    </row>
    <row r="767" spans="1:8">
      <c r="A767" s="7" t="s">
        <v>1336</v>
      </c>
      <c r="B767" s="7" t="s">
        <v>1337</v>
      </c>
      <c r="C767" s="18">
        <v>547</v>
      </c>
      <c r="D767" s="15">
        <f t="shared" si="91"/>
        <v>585.29000000000008</v>
      </c>
      <c r="E767" s="8">
        <f t="shared" si="89"/>
        <v>7.0000000000000062E-2</v>
      </c>
      <c r="F767" s="9">
        <f t="shared" si="90"/>
        <v>2.3411600000000004</v>
      </c>
      <c r="G767" s="10">
        <f t="shared" si="88"/>
        <v>240</v>
      </c>
      <c r="H767" s="5"/>
    </row>
    <row r="768" spans="1:8">
      <c r="A768" s="7" t="s">
        <v>1338</v>
      </c>
      <c r="B768" s="7" t="s">
        <v>1339</v>
      </c>
      <c r="C768" s="18">
        <v>778</v>
      </c>
      <c r="D768" s="15">
        <f t="shared" si="91"/>
        <v>832.46</v>
      </c>
      <c r="E768" s="8">
        <f t="shared" si="89"/>
        <v>7.0000000000000062E-2</v>
      </c>
      <c r="F768" s="9">
        <f t="shared" si="90"/>
        <v>3.3298400000000004</v>
      </c>
      <c r="G768" s="10">
        <f t="shared" si="88"/>
        <v>340</v>
      </c>
      <c r="H768" s="5"/>
    </row>
    <row r="769" spans="1:8">
      <c r="A769" s="7" t="s">
        <v>1340</v>
      </c>
      <c r="B769" s="7" t="s">
        <v>1341</v>
      </c>
      <c r="C769" s="18">
        <v>773</v>
      </c>
      <c r="D769" s="15">
        <f t="shared" si="91"/>
        <v>827.11</v>
      </c>
      <c r="E769" s="8">
        <f t="shared" si="89"/>
        <v>7.0000000000000062E-2</v>
      </c>
      <c r="F769" s="9">
        <f t="shared" si="90"/>
        <v>3.30844</v>
      </c>
      <c r="G769" s="10">
        <f t="shared" si="88"/>
        <v>340</v>
      </c>
      <c r="H769" s="5"/>
    </row>
    <row r="770" spans="1:8">
      <c r="A770" s="11" t="s">
        <v>1342</v>
      </c>
      <c r="B770" s="11" t="s">
        <v>1342</v>
      </c>
      <c r="C770" s="19">
        <v>773</v>
      </c>
      <c r="D770" s="15">
        <v>865</v>
      </c>
      <c r="E770" s="8">
        <f t="shared" si="89"/>
        <v>0.11901681759379046</v>
      </c>
      <c r="F770" s="9">
        <f t="shared" si="90"/>
        <v>3.46</v>
      </c>
      <c r="G770" s="10">
        <f t="shared" ref="G770:G833" si="92">CEILING(F770*100,10)</f>
        <v>350</v>
      </c>
      <c r="H770" s="5"/>
    </row>
    <row r="771" spans="1:8">
      <c r="A771" s="7" t="s">
        <v>1343</v>
      </c>
      <c r="B771" s="7" t="s">
        <v>1344</v>
      </c>
      <c r="C771" s="18">
        <v>883</v>
      </c>
      <c r="D771" s="15">
        <v>997</v>
      </c>
      <c r="E771" s="8">
        <f t="shared" ref="E771:E834" si="93">D771/C771-1</f>
        <v>0.129105322763307</v>
      </c>
      <c r="F771" s="9">
        <f t="shared" ref="F771:F834" si="94">D771*0.4%</f>
        <v>3.988</v>
      </c>
      <c r="G771" s="10">
        <f t="shared" si="92"/>
        <v>400</v>
      </c>
      <c r="H771" s="5"/>
    </row>
    <row r="772" spans="1:8">
      <c r="A772" s="7" t="s">
        <v>1345</v>
      </c>
      <c r="B772" s="7" t="s">
        <v>1346</v>
      </c>
      <c r="C772" s="18">
        <v>2094</v>
      </c>
      <c r="D772" s="15">
        <v>2033</v>
      </c>
      <c r="E772" s="8">
        <f t="shared" si="93"/>
        <v>-2.9130850047755508E-2</v>
      </c>
      <c r="F772" s="9">
        <f t="shared" si="94"/>
        <v>8.1319999999999997</v>
      </c>
      <c r="G772" s="10">
        <f t="shared" si="92"/>
        <v>820</v>
      </c>
      <c r="H772" s="5"/>
    </row>
    <row r="773" spans="1:8">
      <c r="A773" s="7" t="s">
        <v>1347</v>
      </c>
      <c r="B773" s="7" t="s">
        <v>1348</v>
      </c>
      <c r="C773" s="18">
        <v>592</v>
      </c>
      <c r="D773" s="15">
        <f t="shared" ref="D773:D774" si="95">C773*1.07</f>
        <v>633.44000000000005</v>
      </c>
      <c r="E773" s="8">
        <f t="shared" si="93"/>
        <v>7.0000000000000062E-2</v>
      </c>
      <c r="F773" s="9">
        <f t="shared" si="94"/>
        <v>2.5337600000000005</v>
      </c>
      <c r="G773" s="10">
        <f t="shared" si="92"/>
        <v>260</v>
      </c>
      <c r="H773" s="5"/>
    </row>
    <row r="774" spans="1:8">
      <c r="A774" s="7" t="s">
        <v>1349</v>
      </c>
      <c r="B774" s="7" t="s">
        <v>1350</v>
      </c>
      <c r="C774" s="18">
        <v>820</v>
      </c>
      <c r="D774" s="15">
        <f t="shared" si="95"/>
        <v>877.40000000000009</v>
      </c>
      <c r="E774" s="8">
        <f t="shared" si="93"/>
        <v>7.0000000000000062E-2</v>
      </c>
      <c r="F774" s="9">
        <f t="shared" si="94"/>
        <v>3.5096000000000003</v>
      </c>
      <c r="G774" s="10">
        <f t="shared" si="92"/>
        <v>360</v>
      </c>
      <c r="H774" s="5"/>
    </row>
    <row r="775" spans="1:8">
      <c r="A775" s="7" t="s">
        <v>1351</v>
      </c>
      <c r="B775" s="7" t="s">
        <v>1352</v>
      </c>
      <c r="C775" s="18">
        <v>1918</v>
      </c>
      <c r="D775" s="15">
        <v>1835</v>
      </c>
      <c r="E775" s="8">
        <f t="shared" si="93"/>
        <v>-4.3274244004171014E-2</v>
      </c>
      <c r="F775" s="9">
        <f t="shared" si="94"/>
        <v>7.34</v>
      </c>
      <c r="G775" s="10">
        <f t="shared" si="92"/>
        <v>740</v>
      </c>
      <c r="H775" s="5"/>
    </row>
    <row r="776" spans="1:8">
      <c r="A776" s="7" t="s">
        <v>1353</v>
      </c>
      <c r="B776" s="7" t="s">
        <v>1354</v>
      </c>
      <c r="C776" s="18">
        <v>1228</v>
      </c>
      <c r="D776" s="15">
        <v>1385</v>
      </c>
      <c r="E776" s="8">
        <f t="shared" si="93"/>
        <v>0.12785016286644946</v>
      </c>
      <c r="F776" s="9">
        <f t="shared" si="94"/>
        <v>5.54</v>
      </c>
      <c r="G776" s="10">
        <f t="shared" si="92"/>
        <v>560</v>
      </c>
      <c r="H776" s="5"/>
    </row>
    <row r="777" spans="1:8">
      <c r="A777" s="7" t="s">
        <v>1355</v>
      </c>
      <c r="B777" s="7" t="s">
        <v>1356</v>
      </c>
      <c r="C777" s="18">
        <v>950</v>
      </c>
      <c r="D777" s="15">
        <v>1077</v>
      </c>
      <c r="E777" s="8">
        <f t="shared" si="93"/>
        <v>0.13368421052631585</v>
      </c>
      <c r="F777" s="9">
        <f t="shared" si="94"/>
        <v>4.3079999999999998</v>
      </c>
      <c r="G777" s="10">
        <f t="shared" si="92"/>
        <v>440</v>
      </c>
      <c r="H777" s="5"/>
    </row>
    <row r="778" spans="1:8">
      <c r="A778" s="7" t="s">
        <v>1357</v>
      </c>
      <c r="B778" s="7" t="s">
        <v>1358</v>
      </c>
      <c r="C778" s="18">
        <v>658</v>
      </c>
      <c r="D778" s="15">
        <f t="shared" ref="D778" si="96">C778*1.07</f>
        <v>704.06000000000006</v>
      </c>
      <c r="E778" s="8">
        <f t="shared" si="93"/>
        <v>7.0000000000000062E-2</v>
      </c>
      <c r="F778" s="9">
        <f t="shared" si="94"/>
        <v>2.8162400000000001</v>
      </c>
      <c r="G778" s="10">
        <f t="shared" si="92"/>
        <v>290</v>
      </c>
      <c r="H778" s="5"/>
    </row>
    <row r="779" spans="1:8">
      <c r="A779" s="7" t="s">
        <v>1359</v>
      </c>
      <c r="B779" s="7" t="s">
        <v>1360</v>
      </c>
      <c r="C779" s="18">
        <v>1231</v>
      </c>
      <c r="D779" s="15">
        <v>1294</v>
      </c>
      <c r="E779" s="8">
        <f t="shared" si="93"/>
        <v>5.1177904142973185E-2</v>
      </c>
      <c r="F779" s="9">
        <f t="shared" si="94"/>
        <v>5.1760000000000002</v>
      </c>
      <c r="G779" s="10">
        <f t="shared" si="92"/>
        <v>520</v>
      </c>
      <c r="H779" s="5"/>
    </row>
    <row r="780" spans="1:8">
      <c r="A780" s="7" t="s">
        <v>1361</v>
      </c>
      <c r="B780" s="7" t="s">
        <v>1362</v>
      </c>
      <c r="C780" s="18">
        <v>953</v>
      </c>
      <c r="D780" s="15">
        <f t="shared" ref="D780" si="97">C780*1.07</f>
        <v>1019.71</v>
      </c>
      <c r="E780" s="8">
        <f t="shared" si="93"/>
        <v>7.0000000000000062E-2</v>
      </c>
      <c r="F780" s="9">
        <f t="shared" si="94"/>
        <v>4.0788400000000005</v>
      </c>
      <c r="G780" s="10">
        <f t="shared" si="92"/>
        <v>410</v>
      </c>
      <c r="H780" s="5"/>
    </row>
    <row r="781" spans="1:8">
      <c r="A781" s="7" t="s">
        <v>1363</v>
      </c>
      <c r="B781" s="7" t="s">
        <v>1364</v>
      </c>
      <c r="C781" s="18">
        <v>1407</v>
      </c>
      <c r="D781" s="15">
        <v>1488</v>
      </c>
      <c r="E781" s="8">
        <f t="shared" si="93"/>
        <v>5.7569296375266532E-2</v>
      </c>
      <c r="F781" s="9">
        <f t="shared" si="94"/>
        <v>5.952</v>
      </c>
      <c r="G781" s="10">
        <f t="shared" si="92"/>
        <v>600</v>
      </c>
      <c r="H781" s="5"/>
    </row>
    <row r="782" spans="1:8">
      <c r="A782" s="7" t="s">
        <v>1365</v>
      </c>
      <c r="B782" s="7" t="s">
        <v>1366</v>
      </c>
      <c r="C782" s="18">
        <v>1319</v>
      </c>
      <c r="D782" s="15">
        <v>1392</v>
      </c>
      <c r="E782" s="8">
        <f t="shared" si="93"/>
        <v>5.5344958301743796E-2</v>
      </c>
      <c r="F782" s="9">
        <f t="shared" si="94"/>
        <v>5.5680000000000005</v>
      </c>
      <c r="G782" s="10">
        <f t="shared" si="92"/>
        <v>560</v>
      </c>
      <c r="H782" s="5"/>
    </row>
    <row r="783" spans="1:8">
      <c r="A783" s="7" t="s">
        <v>1367</v>
      </c>
      <c r="B783" s="7" t="s">
        <v>1368</v>
      </c>
      <c r="C783" s="18">
        <v>2597</v>
      </c>
      <c r="D783" s="15">
        <v>2573</v>
      </c>
      <c r="E783" s="8">
        <f t="shared" si="93"/>
        <v>-9.241432422025464E-3</v>
      </c>
      <c r="F783" s="9">
        <f t="shared" si="94"/>
        <v>10.292</v>
      </c>
      <c r="G783" s="10">
        <f t="shared" si="92"/>
        <v>1030</v>
      </c>
      <c r="H783" s="5"/>
    </row>
    <row r="784" spans="1:8">
      <c r="A784" s="7" t="s">
        <v>1369</v>
      </c>
      <c r="B784" s="7" t="s">
        <v>1370</v>
      </c>
      <c r="C784" s="18">
        <v>1016</v>
      </c>
      <c r="D784" s="15">
        <f t="shared" ref="D784:D785" si="98">C784*1.07</f>
        <v>1087.1200000000001</v>
      </c>
      <c r="E784" s="8">
        <f t="shared" si="93"/>
        <v>7.0000000000000062E-2</v>
      </c>
      <c r="F784" s="9">
        <f t="shared" si="94"/>
        <v>4.3484800000000003</v>
      </c>
      <c r="G784" s="10">
        <f t="shared" si="92"/>
        <v>440</v>
      </c>
      <c r="H784" s="5"/>
    </row>
    <row r="785" spans="1:8">
      <c r="A785" s="7" t="s">
        <v>1371</v>
      </c>
      <c r="B785" s="7" t="s">
        <v>1372</v>
      </c>
      <c r="C785" s="18">
        <v>988</v>
      </c>
      <c r="D785" s="15">
        <f t="shared" si="98"/>
        <v>1057.1600000000001</v>
      </c>
      <c r="E785" s="8">
        <f t="shared" si="93"/>
        <v>7.0000000000000062E-2</v>
      </c>
      <c r="F785" s="9">
        <f t="shared" si="94"/>
        <v>4.2286400000000004</v>
      </c>
      <c r="G785" s="10">
        <f t="shared" si="92"/>
        <v>430</v>
      </c>
      <c r="H785" s="5"/>
    </row>
    <row r="786" spans="1:8">
      <c r="A786" s="11" t="s">
        <v>1373</v>
      </c>
      <c r="B786" s="11" t="s">
        <v>1373</v>
      </c>
      <c r="C786" s="19">
        <v>988</v>
      </c>
      <c r="D786" s="15">
        <v>1022</v>
      </c>
      <c r="E786" s="8">
        <f t="shared" si="93"/>
        <v>3.4412955465586981E-2</v>
      </c>
      <c r="F786" s="9">
        <f t="shared" si="94"/>
        <v>4.0880000000000001</v>
      </c>
      <c r="G786" s="10">
        <f t="shared" si="92"/>
        <v>410</v>
      </c>
      <c r="H786" s="5"/>
    </row>
    <row r="787" spans="1:8">
      <c r="A787" s="7" t="s">
        <v>1374</v>
      </c>
      <c r="B787" s="7" t="s">
        <v>1375</v>
      </c>
      <c r="C787" s="18">
        <v>1312</v>
      </c>
      <c r="D787" s="15">
        <v>1590</v>
      </c>
      <c r="E787" s="8">
        <f t="shared" si="93"/>
        <v>0.21189024390243905</v>
      </c>
      <c r="F787" s="9">
        <f t="shared" si="94"/>
        <v>6.36</v>
      </c>
      <c r="G787" s="10">
        <f t="shared" si="92"/>
        <v>640</v>
      </c>
      <c r="H787" s="5"/>
    </row>
    <row r="788" spans="1:8">
      <c r="A788" s="7" t="s">
        <v>1376</v>
      </c>
      <c r="B788" s="7" t="s">
        <v>1377</v>
      </c>
      <c r="C788" s="18">
        <v>1076</v>
      </c>
      <c r="D788" s="15">
        <f t="shared" ref="D788:D789" si="99">C788*1.07</f>
        <v>1151.3200000000002</v>
      </c>
      <c r="E788" s="8">
        <f t="shared" si="93"/>
        <v>7.0000000000000062E-2</v>
      </c>
      <c r="F788" s="9">
        <f t="shared" si="94"/>
        <v>4.6052800000000005</v>
      </c>
      <c r="G788" s="10">
        <f t="shared" si="92"/>
        <v>470</v>
      </c>
      <c r="H788" s="5"/>
    </row>
    <row r="789" spans="1:8">
      <c r="A789" s="7" t="s">
        <v>1378</v>
      </c>
      <c r="B789" s="7" t="s">
        <v>1379</v>
      </c>
      <c r="C789" s="18">
        <v>1247</v>
      </c>
      <c r="D789" s="15">
        <f t="shared" si="99"/>
        <v>1334.2900000000002</v>
      </c>
      <c r="E789" s="8">
        <f t="shared" si="93"/>
        <v>7.0000000000000062E-2</v>
      </c>
      <c r="F789" s="9">
        <f t="shared" si="94"/>
        <v>5.3371600000000008</v>
      </c>
      <c r="G789" s="10">
        <f t="shared" si="92"/>
        <v>540</v>
      </c>
      <c r="H789" s="5"/>
    </row>
    <row r="790" spans="1:8">
      <c r="A790" s="7" t="s">
        <v>1380</v>
      </c>
      <c r="B790" s="7" t="s">
        <v>1381</v>
      </c>
      <c r="C790" s="18">
        <v>1819</v>
      </c>
      <c r="D790" s="15">
        <v>1974</v>
      </c>
      <c r="E790" s="8">
        <f t="shared" si="93"/>
        <v>8.5211654755360078E-2</v>
      </c>
      <c r="F790" s="9">
        <f t="shared" si="94"/>
        <v>7.8959999999999999</v>
      </c>
      <c r="G790" s="10">
        <f t="shared" si="92"/>
        <v>790</v>
      </c>
      <c r="H790" s="5"/>
    </row>
    <row r="791" spans="1:8">
      <c r="A791" s="7" t="s">
        <v>1382</v>
      </c>
      <c r="B791" s="7" t="s">
        <v>1383</v>
      </c>
      <c r="C791" s="18">
        <v>1377</v>
      </c>
      <c r="D791" s="15">
        <f t="shared" ref="D791" si="100">C791*1.07</f>
        <v>1473.39</v>
      </c>
      <c r="E791" s="8">
        <f t="shared" si="93"/>
        <v>7.0000000000000062E-2</v>
      </c>
      <c r="F791" s="9">
        <f t="shared" si="94"/>
        <v>5.8935600000000008</v>
      </c>
      <c r="G791" s="10">
        <f t="shared" si="92"/>
        <v>590</v>
      </c>
      <c r="H791" s="5"/>
    </row>
    <row r="792" spans="1:8">
      <c r="A792" s="11" t="s">
        <v>1384</v>
      </c>
      <c r="B792" s="11" t="s">
        <v>1384</v>
      </c>
      <c r="C792" s="19">
        <v>1377</v>
      </c>
      <c r="D792" s="15">
        <v>1480</v>
      </c>
      <c r="E792" s="8">
        <f t="shared" si="93"/>
        <v>7.4800290486565002E-2</v>
      </c>
      <c r="F792" s="9">
        <f t="shared" si="94"/>
        <v>5.92</v>
      </c>
      <c r="G792" s="10">
        <f t="shared" si="92"/>
        <v>600</v>
      </c>
      <c r="H792" s="5"/>
    </row>
    <row r="793" spans="1:8">
      <c r="A793" s="7" t="s">
        <v>1385</v>
      </c>
      <c r="B793" s="7" t="s">
        <v>1386</v>
      </c>
      <c r="C793" s="18">
        <v>2874</v>
      </c>
      <c r="D793" s="15">
        <v>2855</v>
      </c>
      <c r="E793" s="8">
        <f t="shared" si="93"/>
        <v>-6.6109951287404156E-3</v>
      </c>
      <c r="F793" s="9">
        <f t="shared" si="94"/>
        <v>11.42</v>
      </c>
      <c r="G793" s="10">
        <f t="shared" si="92"/>
        <v>1150</v>
      </c>
      <c r="H793" s="5"/>
    </row>
    <row r="794" spans="1:8">
      <c r="A794" s="7" t="s">
        <v>1387</v>
      </c>
      <c r="B794" s="7" t="s">
        <v>1388</v>
      </c>
      <c r="C794" s="18">
        <v>1996</v>
      </c>
      <c r="D794" s="15">
        <v>2172</v>
      </c>
      <c r="E794" s="8">
        <f t="shared" si="93"/>
        <v>8.817635270541091E-2</v>
      </c>
      <c r="F794" s="9">
        <f t="shared" si="94"/>
        <v>8.6880000000000006</v>
      </c>
      <c r="G794" s="10">
        <f t="shared" si="92"/>
        <v>870</v>
      </c>
      <c r="H794" s="5"/>
    </row>
    <row r="795" spans="1:8">
      <c r="A795" s="7" t="s">
        <v>1389</v>
      </c>
      <c r="B795" s="7" t="s">
        <v>1390</v>
      </c>
      <c r="C795" s="18">
        <v>1581</v>
      </c>
      <c r="D795" s="15">
        <f t="shared" ref="D795:D796" si="101">C795*1.07</f>
        <v>1691.67</v>
      </c>
      <c r="E795" s="8">
        <f t="shared" si="93"/>
        <v>7.0000000000000062E-2</v>
      </c>
      <c r="F795" s="9">
        <f t="shared" si="94"/>
        <v>6.76668</v>
      </c>
      <c r="G795" s="10">
        <f t="shared" si="92"/>
        <v>680</v>
      </c>
      <c r="H795" s="5"/>
    </row>
    <row r="796" spans="1:8">
      <c r="A796" s="7" t="s">
        <v>1391</v>
      </c>
      <c r="B796" s="7" t="s">
        <v>1392</v>
      </c>
      <c r="C796" s="18">
        <v>1554</v>
      </c>
      <c r="D796" s="15">
        <f t="shared" si="101"/>
        <v>1662.7800000000002</v>
      </c>
      <c r="E796" s="8">
        <f t="shared" si="93"/>
        <v>7.0000000000000062E-2</v>
      </c>
      <c r="F796" s="9">
        <f t="shared" si="94"/>
        <v>6.6511200000000006</v>
      </c>
      <c r="G796" s="10">
        <f t="shared" si="92"/>
        <v>670</v>
      </c>
      <c r="H796" s="5"/>
    </row>
    <row r="797" spans="1:8">
      <c r="A797" s="7" t="s">
        <v>1393</v>
      </c>
      <c r="B797" s="7" t="s">
        <v>1394</v>
      </c>
      <c r="C797" s="18">
        <v>3139</v>
      </c>
      <c r="D797" s="15">
        <v>3102</v>
      </c>
      <c r="E797" s="8">
        <f t="shared" si="93"/>
        <v>-1.1787193373685834E-2</v>
      </c>
      <c r="F797" s="9">
        <f t="shared" si="94"/>
        <v>12.407999999999999</v>
      </c>
      <c r="G797" s="10">
        <f t="shared" si="92"/>
        <v>1250</v>
      </c>
      <c r="H797" s="5"/>
    </row>
    <row r="798" spans="1:8">
      <c r="A798" s="11" t="s">
        <v>1395</v>
      </c>
      <c r="B798" s="11" t="s">
        <v>1395</v>
      </c>
      <c r="C798" s="19">
        <v>2944</v>
      </c>
      <c r="D798" s="15">
        <f t="shared" ref="D798" si="102">C798*1.07</f>
        <v>3150.0800000000004</v>
      </c>
      <c r="E798" s="8">
        <f t="shared" si="93"/>
        <v>7.0000000000000062E-2</v>
      </c>
      <c r="F798" s="9">
        <f t="shared" si="94"/>
        <v>12.600320000000002</v>
      </c>
      <c r="G798" s="10">
        <f t="shared" si="92"/>
        <v>1270</v>
      </c>
      <c r="H798" s="5"/>
    </row>
    <row r="799" spans="1:8">
      <c r="A799" s="7" t="s">
        <v>1396</v>
      </c>
      <c r="B799" s="7" t="s">
        <v>1397</v>
      </c>
      <c r="C799" s="18">
        <v>2796</v>
      </c>
      <c r="D799" s="15">
        <v>3269</v>
      </c>
      <c r="E799" s="8">
        <f t="shared" si="93"/>
        <v>0.16917024320457807</v>
      </c>
      <c r="F799" s="9">
        <f t="shared" si="94"/>
        <v>13.076000000000001</v>
      </c>
      <c r="G799" s="10">
        <f t="shared" si="92"/>
        <v>1310</v>
      </c>
      <c r="H799" s="5"/>
    </row>
    <row r="800" spans="1:8">
      <c r="A800" s="7" t="s">
        <v>1398</v>
      </c>
      <c r="B800" s="7" t="s">
        <v>1399</v>
      </c>
      <c r="C800" s="18">
        <v>1382</v>
      </c>
      <c r="D800" s="15">
        <v>1669</v>
      </c>
      <c r="E800" s="8">
        <f t="shared" si="93"/>
        <v>0.20767004341534001</v>
      </c>
      <c r="F800" s="9">
        <f t="shared" si="94"/>
        <v>6.6760000000000002</v>
      </c>
      <c r="G800" s="10">
        <f t="shared" si="92"/>
        <v>670</v>
      </c>
      <c r="H800" s="5"/>
    </row>
    <row r="801" spans="1:8">
      <c r="A801" s="7" t="s">
        <v>1400</v>
      </c>
      <c r="B801" s="7" t="s">
        <v>1401</v>
      </c>
      <c r="C801" s="18">
        <v>2443</v>
      </c>
      <c r="D801" s="15">
        <v>2827</v>
      </c>
      <c r="E801" s="8">
        <f t="shared" si="93"/>
        <v>0.15718379042161268</v>
      </c>
      <c r="F801" s="9">
        <f t="shared" si="94"/>
        <v>11.308</v>
      </c>
      <c r="G801" s="10">
        <f t="shared" si="92"/>
        <v>1140</v>
      </c>
      <c r="H801" s="5"/>
    </row>
    <row r="802" spans="1:8">
      <c r="A802" s="7" t="s">
        <v>1402</v>
      </c>
      <c r="B802" s="7" t="s">
        <v>1403</v>
      </c>
      <c r="C802" s="18">
        <v>3557</v>
      </c>
      <c r="D802" s="15">
        <v>4235</v>
      </c>
      <c r="E802" s="8">
        <f t="shared" si="93"/>
        <v>0.19061006466123143</v>
      </c>
      <c r="F802" s="9">
        <f t="shared" si="94"/>
        <v>16.940000000000001</v>
      </c>
      <c r="G802" s="10">
        <f t="shared" si="92"/>
        <v>1700</v>
      </c>
      <c r="H802" s="5"/>
    </row>
    <row r="803" spans="1:8">
      <c r="A803" s="7" t="s">
        <v>1404</v>
      </c>
      <c r="B803" s="7" t="s">
        <v>1405</v>
      </c>
      <c r="C803" s="18">
        <v>3203</v>
      </c>
      <c r="D803" s="15">
        <v>3794</v>
      </c>
      <c r="E803" s="8">
        <f t="shared" si="93"/>
        <v>0.18451451763971272</v>
      </c>
      <c r="F803" s="9">
        <f t="shared" si="94"/>
        <v>15.176</v>
      </c>
      <c r="G803" s="10">
        <f t="shared" si="92"/>
        <v>1520</v>
      </c>
      <c r="H803" s="5"/>
    </row>
    <row r="804" spans="1:8">
      <c r="A804" s="7" t="s">
        <v>1406</v>
      </c>
      <c r="B804" s="7" t="s">
        <v>1407</v>
      </c>
      <c r="C804" s="18">
        <v>5006</v>
      </c>
      <c r="D804" s="15">
        <v>5702</v>
      </c>
      <c r="E804" s="8">
        <f t="shared" si="93"/>
        <v>0.13903316020775081</v>
      </c>
      <c r="F804" s="9">
        <f t="shared" si="94"/>
        <v>22.808</v>
      </c>
      <c r="G804" s="10">
        <f t="shared" si="92"/>
        <v>2290</v>
      </c>
      <c r="H804" s="5"/>
    </row>
    <row r="805" spans="1:8">
      <c r="A805" s="7" t="s">
        <v>1408</v>
      </c>
      <c r="B805" s="7" t="s">
        <v>1409</v>
      </c>
      <c r="C805" s="18">
        <v>4343</v>
      </c>
      <c r="D805" s="15">
        <v>4875</v>
      </c>
      <c r="E805" s="8">
        <f t="shared" si="93"/>
        <v>0.12249597052728523</v>
      </c>
      <c r="F805" s="9">
        <f t="shared" si="94"/>
        <v>19.5</v>
      </c>
      <c r="G805" s="10">
        <f t="shared" si="92"/>
        <v>1950</v>
      </c>
      <c r="H805" s="5"/>
    </row>
    <row r="806" spans="1:8">
      <c r="A806" s="7" t="s">
        <v>1410</v>
      </c>
      <c r="B806" s="7" t="s">
        <v>1411</v>
      </c>
      <c r="C806" s="18">
        <v>5451</v>
      </c>
      <c r="D806" s="15">
        <v>6263</v>
      </c>
      <c r="E806" s="8">
        <f t="shared" si="93"/>
        <v>0.14896349293707578</v>
      </c>
      <c r="F806" s="9">
        <f t="shared" si="94"/>
        <v>25.052</v>
      </c>
      <c r="G806" s="10">
        <f t="shared" si="92"/>
        <v>2510</v>
      </c>
      <c r="H806" s="5"/>
    </row>
    <row r="807" spans="1:8">
      <c r="A807" s="7" t="s">
        <v>1412</v>
      </c>
      <c r="B807" s="7" t="s">
        <v>1413</v>
      </c>
      <c r="C807" s="18">
        <v>7227</v>
      </c>
      <c r="D807" s="15">
        <v>8494</v>
      </c>
      <c r="E807" s="8">
        <f t="shared" si="93"/>
        <v>0.1753147917531479</v>
      </c>
      <c r="F807" s="9">
        <f t="shared" si="94"/>
        <v>33.975999999999999</v>
      </c>
      <c r="G807" s="10">
        <f t="shared" si="92"/>
        <v>3400</v>
      </c>
      <c r="H807" s="5"/>
    </row>
    <row r="808" spans="1:8">
      <c r="A808" s="7" t="s">
        <v>1414</v>
      </c>
      <c r="B808" s="7" t="s">
        <v>1415</v>
      </c>
      <c r="C808" s="18">
        <v>6561</v>
      </c>
      <c r="D808" s="15">
        <v>7658</v>
      </c>
      <c r="E808" s="8">
        <f t="shared" si="93"/>
        <v>0.16720012193263223</v>
      </c>
      <c r="F808" s="9">
        <f t="shared" si="94"/>
        <v>30.632000000000001</v>
      </c>
      <c r="G808" s="10">
        <f t="shared" si="92"/>
        <v>3070</v>
      </c>
      <c r="H808" s="5"/>
    </row>
    <row r="809" spans="1:8">
      <c r="A809" s="7" t="s">
        <v>1416</v>
      </c>
      <c r="B809" s="7" t="s">
        <v>1417</v>
      </c>
      <c r="C809" s="18">
        <v>6119</v>
      </c>
      <c r="D809" s="15">
        <v>7107</v>
      </c>
      <c r="E809" s="8">
        <f t="shared" si="93"/>
        <v>0.16146429155090702</v>
      </c>
      <c r="F809" s="9">
        <f t="shared" si="94"/>
        <v>28.428000000000001</v>
      </c>
      <c r="G809" s="10">
        <f t="shared" si="92"/>
        <v>2850</v>
      </c>
      <c r="H809" s="5"/>
    </row>
    <row r="810" spans="1:8">
      <c r="A810" s="11" t="s">
        <v>1418</v>
      </c>
      <c r="B810" s="11" t="s">
        <v>1418</v>
      </c>
      <c r="C810" s="19">
        <v>599</v>
      </c>
      <c r="D810" s="15">
        <f t="shared" ref="D810" si="103">C810*1.07</f>
        <v>640.93000000000006</v>
      </c>
      <c r="E810" s="8">
        <f t="shared" si="93"/>
        <v>7.0000000000000062E-2</v>
      </c>
      <c r="F810" s="9">
        <f t="shared" si="94"/>
        <v>2.5637200000000004</v>
      </c>
      <c r="G810" s="10">
        <f t="shared" si="92"/>
        <v>260</v>
      </c>
      <c r="H810" s="5"/>
    </row>
    <row r="811" spans="1:8">
      <c r="A811" s="11" t="s">
        <v>1419</v>
      </c>
      <c r="B811" s="11" t="s">
        <v>1419</v>
      </c>
      <c r="C811" s="19">
        <v>349</v>
      </c>
      <c r="D811" s="15">
        <v>355</v>
      </c>
      <c r="E811" s="8">
        <f t="shared" si="93"/>
        <v>1.7191977077363862E-2</v>
      </c>
      <c r="F811" s="9">
        <f t="shared" si="94"/>
        <v>1.42</v>
      </c>
      <c r="G811" s="10">
        <f t="shared" si="92"/>
        <v>150</v>
      </c>
      <c r="H811" s="5"/>
    </row>
    <row r="812" spans="1:8">
      <c r="A812" s="7" t="s">
        <v>1420</v>
      </c>
      <c r="B812" s="7" t="s">
        <v>1419</v>
      </c>
      <c r="C812" s="18">
        <v>349</v>
      </c>
      <c r="D812" s="15">
        <v>355</v>
      </c>
      <c r="E812" s="8">
        <f t="shared" si="93"/>
        <v>1.7191977077363862E-2</v>
      </c>
      <c r="F812" s="9">
        <f t="shared" si="94"/>
        <v>1.42</v>
      </c>
      <c r="G812" s="10">
        <f t="shared" si="92"/>
        <v>150</v>
      </c>
      <c r="H812" s="5"/>
    </row>
    <row r="813" spans="1:8">
      <c r="A813" s="11" t="s">
        <v>1421</v>
      </c>
      <c r="B813" s="11" t="s">
        <v>1421</v>
      </c>
      <c r="C813" s="19">
        <v>388</v>
      </c>
      <c r="D813" s="15">
        <v>382</v>
      </c>
      <c r="E813" s="8">
        <f t="shared" si="93"/>
        <v>-1.5463917525773141E-2</v>
      </c>
      <c r="F813" s="9">
        <f t="shared" si="94"/>
        <v>1.528</v>
      </c>
      <c r="G813" s="10">
        <f t="shared" si="92"/>
        <v>160</v>
      </c>
      <c r="H813" s="5"/>
    </row>
    <row r="814" spans="1:8">
      <c r="A814" s="7" t="s">
        <v>1422</v>
      </c>
      <c r="B814" s="7" t="s">
        <v>1423</v>
      </c>
      <c r="C814" s="18">
        <v>426</v>
      </c>
      <c r="D814" s="15">
        <v>408</v>
      </c>
      <c r="E814" s="8">
        <f t="shared" si="93"/>
        <v>-4.2253521126760618E-2</v>
      </c>
      <c r="F814" s="9">
        <f t="shared" si="94"/>
        <v>1.6320000000000001</v>
      </c>
      <c r="G814" s="10">
        <f t="shared" si="92"/>
        <v>170</v>
      </c>
      <c r="H814" s="5"/>
    </row>
    <row r="815" spans="1:8">
      <c r="A815" s="11" t="s">
        <v>1424</v>
      </c>
      <c r="B815" s="11" t="s">
        <v>1424</v>
      </c>
      <c r="C815" s="19">
        <v>190</v>
      </c>
      <c r="D815" s="15">
        <v>179</v>
      </c>
      <c r="E815" s="8">
        <f t="shared" si="93"/>
        <v>-5.7894736842105221E-2</v>
      </c>
      <c r="F815" s="9">
        <f t="shared" si="94"/>
        <v>0.71599999999999997</v>
      </c>
      <c r="G815" s="10">
        <f t="shared" si="92"/>
        <v>80</v>
      </c>
      <c r="H815" s="5"/>
    </row>
    <row r="816" spans="1:8">
      <c r="A816" s="11" t="s">
        <v>1425</v>
      </c>
      <c r="B816" s="11" t="s">
        <v>1425</v>
      </c>
      <c r="C816" s="19">
        <v>109</v>
      </c>
      <c r="D816" s="15">
        <v>120</v>
      </c>
      <c r="E816" s="8">
        <f t="shared" si="93"/>
        <v>0.10091743119266061</v>
      </c>
      <c r="F816" s="9">
        <f t="shared" si="94"/>
        <v>0.48</v>
      </c>
      <c r="G816" s="10">
        <f t="shared" si="92"/>
        <v>50</v>
      </c>
      <c r="H816" s="5"/>
    </row>
    <row r="817" spans="1:8">
      <c r="A817" s="11" t="s">
        <v>1426</v>
      </c>
      <c r="B817" s="11" t="s">
        <v>1426</v>
      </c>
      <c r="C817" s="19">
        <v>109</v>
      </c>
      <c r="D817" s="15">
        <v>120</v>
      </c>
      <c r="E817" s="8">
        <f t="shared" si="93"/>
        <v>0.10091743119266061</v>
      </c>
      <c r="F817" s="9">
        <f t="shared" si="94"/>
        <v>0.48</v>
      </c>
      <c r="G817" s="10">
        <f t="shared" si="92"/>
        <v>50</v>
      </c>
      <c r="H817" s="5"/>
    </row>
    <row r="818" spans="1:8">
      <c r="A818" s="7" t="s">
        <v>1427</v>
      </c>
      <c r="B818" s="7" t="s">
        <v>1428</v>
      </c>
      <c r="C818" s="18">
        <v>810</v>
      </c>
      <c r="D818" s="15">
        <v>859</v>
      </c>
      <c r="E818" s="8">
        <f t="shared" si="93"/>
        <v>6.0493827160493785E-2</v>
      </c>
      <c r="F818" s="9">
        <f t="shared" si="94"/>
        <v>3.4359999999999999</v>
      </c>
      <c r="G818" s="10">
        <f t="shared" si="92"/>
        <v>350</v>
      </c>
      <c r="H818" s="5"/>
    </row>
    <row r="819" spans="1:8">
      <c r="A819" s="7" t="s">
        <v>1429</v>
      </c>
      <c r="B819" s="7" t="s">
        <v>1430</v>
      </c>
      <c r="C819" s="18">
        <v>1501</v>
      </c>
      <c r="D819" s="15">
        <v>1570</v>
      </c>
      <c r="E819" s="8">
        <f t="shared" si="93"/>
        <v>4.5969353764157228E-2</v>
      </c>
      <c r="F819" s="9">
        <f t="shared" si="94"/>
        <v>6.28</v>
      </c>
      <c r="G819" s="10">
        <f t="shared" si="92"/>
        <v>630</v>
      </c>
      <c r="H819" s="5"/>
    </row>
    <row r="820" spans="1:8">
      <c r="A820" s="7" t="s">
        <v>1431</v>
      </c>
      <c r="B820" s="7" t="s">
        <v>1432</v>
      </c>
      <c r="C820" s="18">
        <v>270</v>
      </c>
      <c r="D820" s="15">
        <v>264</v>
      </c>
      <c r="E820" s="8">
        <f t="shared" si="93"/>
        <v>-2.2222222222222254E-2</v>
      </c>
      <c r="F820" s="9">
        <f t="shared" si="94"/>
        <v>1.056</v>
      </c>
      <c r="G820" s="10">
        <f t="shared" si="92"/>
        <v>110</v>
      </c>
      <c r="H820" s="5"/>
    </row>
    <row r="821" spans="1:8">
      <c r="A821" s="7" t="s">
        <v>1433</v>
      </c>
      <c r="B821" s="7" t="s">
        <v>1434</v>
      </c>
      <c r="C821" s="18">
        <v>307</v>
      </c>
      <c r="D821" s="15">
        <v>308</v>
      </c>
      <c r="E821" s="8">
        <f t="shared" si="93"/>
        <v>3.2573289902280145E-3</v>
      </c>
      <c r="F821" s="9">
        <f t="shared" si="94"/>
        <v>1.232</v>
      </c>
      <c r="G821" s="10">
        <f t="shared" si="92"/>
        <v>130</v>
      </c>
      <c r="H821" s="5"/>
    </row>
    <row r="822" spans="1:8">
      <c r="A822" s="7" t="s">
        <v>1435</v>
      </c>
      <c r="B822" s="7" t="s">
        <v>1436</v>
      </c>
      <c r="C822" s="18">
        <v>49</v>
      </c>
      <c r="D822" s="15">
        <v>62</v>
      </c>
      <c r="E822" s="8">
        <f t="shared" si="93"/>
        <v>0.26530612244897966</v>
      </c>
      <c r="F822" s="9">
        <f t="shared" si="94"/>
        <v>0.248</v>
      </c>
      <c r="G822" s="10">
        <f t="shared" si="92"/>
        <v>30</v>
      </c>
      <c r="H822" s="5"/>
    </row>
    <row r="823" spans="1:8">
      <c r="A823" s="7" t="s">
        <v>1437</v>
      </c>
      <c r="B823" s="7" t="s">
        <v>1438</v>
      </c>
      <c r="C823" s="18">
        <v>33</v>
      </c>
      <c r="D823" s="15">
        <v>45</v>
      </c>
      <c r="E823" s="8">
        <f t="shared" si="93"/>
        <v>0.36363636363636354</v>
      </c>
      <c r="F823" s="9">
        <f t="shared" si="94"/>
        <v>0.18</v>
      </c>
      <c r="G823" s="10">
        <f t="shared" si="92"/>
        <v>20</v>
      </c>
      <c r="H823" s="5"/>
    </row>
    <row r="824" spans="1:8">
      <c r="A824" s="7" t="s">
        <v>1439</v>
      </c>
      <c r="B824" s="7" t="s">
        <v>1440</v>
      </c>
      <c r="C824" s="18">
        <v>455</v>
      </c>
      <c r="D824" s="15">
        <v>485</v>
      </c>
      <c r="E824" s="8">
        <f t="shared" si="93"/>
        <v>6.5934065934065922E-2</v>
      </c>
      <c r="F824" s="9">
        <f t="shared" si="94"/>
        <v>1.94</v>
      </c>
      <c r="G824" s="10">
        <f t="shared" si="92"/>
        <v>200</v>
      </c>
      <c r="H824" s="5"/>
    </row>
    <row r="825" spans="1:8">
      <c r="A825" s="7" t="s">
        <v>1441</v>
      </c>
      <c r="B825" s="7" t="s">
        <v>1442</v>
      </c>
      <c r="C825" s="18">
        <v>320</v>
      </c>
      <c r="D825" s="15">
        <f t="shared" ref="D825:D826" si="104">C825*1.07</f>
        <v>342.40000000000003</v>
      </c>
      <c r="E825" s="8">
        <f t="shared" si="93"/>
        <v>7.0000000000000062E-2</v>
      </c>
      <c r="F825" s="9">
        <f t="shared" si="94"/>
        <v>1.3696000000000002</v>
      </c>
      <c r="G825" s="10">
        <f t="shared" si="92"/>
        <v>140</v>
      </c>
      <c r="H825" s="5"/>
    </row>
    <row r="826" spans="1:8">
      <c r="A826" s="7" t="s">
        <v>1443</v>
      </c>
      <c r="B826" s="7" t="s">
        <v>1444</v>
      </c>
      <c r="C826" s="18">
        <v>367</v>
      </c>
      <c r="D826" s="15">
        <f t="shared" si="104"/>
        <v>392.69</v>
      </c>
      <c r="E826" s="8">
        <f t="shared" si="93"/>
        <v>7.0000000000000062E-2</v>
      </c>
      <c r="F826" s="9">
        <f t="shared" si="94"/>
        <v>1.5707599999999999</v>
      </c>
      <c r="G826" s="10">
        <f t="shared" si="92"/>
        <v>160</v>
      </c>
      <c r="H826" s="5"/>
    </row>
    <row r="827" spans="1:8">
      <c r="A827" s="7" t="s">
        <v>1445</v>
      </c>
      <c r="B827" s="7" t="s">
        <v>1446</v>
      </c>
      <c r="C827" s="18">
        <v>146</v>
      </c>
      <c r="D827" s="15">
        <v>187</v>
      </c>
      <c r="E827" s="8">
        <f t="shared" si="93"/>
        <v>0.28082191780821919</v>
      </c>
      <c r="F827" s="9">
        <f t="shared" si="94"/>
        <v>0.748</v>
      </c>
      <c r="G827" s="10">
        <f t="shared" si="92"/>
        <v>80</v>
      </c>
      <c r="H827" s="5"/>
    </row>
    <row r="828" spans="1:8">
      <c r="A828" s="7" t="s">
        <v>1447</v>
      </c>
      <c r="B828" s="7" t="s">
        <v>1448</v>
      </c>
      <c r="C828" s="18">
        <v>323</v>
      </c>
      <c r="D828" s="15">
        <f t="shared" ref="D828" si="105">C828*1.07</f>
        <v>345.61</v>
      </c>
      <c r="E828" s="8">
        <f t="shared" si="93"/>
        <v>7.0000000000000062E-2</v>
      </c>
      <c r="F828" s="9">
        <f t="shared" si="94"/>
        <v>1.3824400000000001</v>
      </c>
      <c r="G828" s="10">
        <f t="shared" si="92"/>
        <v>140</v>
      </c>
      <c r="H828" s="5"/>
    </row>
    <row r="829" spans="1:8">
      <c r="A829" s="7" t="s">
        <v>1449</v>
      </c>
      <c r="B829" s="7" t="s">
        <v>1450</v>
      </c>
      <c r="C829" s="18">
        <v>180</v>
      </c>
      <c r="D829" s="15">
        <v>174</v>
      </c>
      <c r="E829" s="8">
        <f t="shared" si="93"/>
        <v>-3.3333333333333326E-2</v>
      </c>
      <c r="F829" s="9">
        <f t="shared" si="94"/>
        <v>0.69600000000000006</v>
      </c>
      <c r="G829" s="10">
        <f t="shared" si="92"/>
        <v>70</v>
      </c>
      <c r="H829" s="5"/>
    </row>
    <row r="830" spans="1:8">
      <c r="A830" s="11" t="s">
        <v>1451</v>
      </c>
      <c r="B830" s="11" t="s">
        <v>1451</v>
      </c>
      <c r="C830" s="19">
        <v>317</v>
      </c>
      <c r="D830" s="15">
        <v>521</v>
      </c>
      <c r="E830" s="8">
        <f t="shared" si="93"/>
        <v>0.64353312302839116</v>
      </c>
      <c r="F830" s="9">
        <f t="shared" si="94"/>
        <v>2.0840000000000001</v>
      </c>
      <c r="G830" s="10">
        <f t="shared" si="92"/>
        <v>210</v>
      </c>
      <c r="H830" s="5"/>
    </row>
    <row r="831" spans="1:8">
      <c r="A831" s="7" t="s">
        <v>1452</v>
      </c>
      <c r="B831" s="7" t="s">
        <v>1453</v>
      </c>
      <c r="C831" s="18">
        <v>1326</v>
      </c>
      <c r="D831" s="15">
        <v>1130</v>
      </c>
      <c r="E831" s="8">
        <f t="shared" si="93"/>
        <v>-0.14781297134238314</v>
      </c>
      <c r="F831" s="9">
        <f t="shared" si="94"/>
        <v>4.5200000000000005</v>
      </c>
      <c r="G831" s="10">
        <f t="shared" si="92"/>
        <v>460</v>
      </c>
      <c r="H831" s="5"/>
    </row>
    <row r="832" spans="1:8">
      <c r="A832" s="7" t="s">
        <v>1454</v>
      </c>
      <c r="B832" s="7" t="s">
        <v>1455</v>
      </c>
      <c r="C832" s="18">
        <v>668</v>
      </c>
      <c r="D832" s="15">
        <v>445</v>
      </c>
      <c r="E832" s="8">
        <f t="shared" si="93"/>
        <v>-0.33383233532934131</v>
      </c>
      <c r="F832" s="9">
        <f t="shared" si="94"/>
        <v>1.78</v>
      </c>
      <c r="G832" s="10">
        <f t="shared" si="92"/>
        <v>180</v>
      </c>
      <c r="H832" s="5"/>
    </row>
    <row r="833" spans="1:8">
      <c r="A833" s="7" t="s">
        <v>1456</v>
      </c>
      <c r="B833" s="7" t="s">
        <v>1457</v>
      </c>
      <c r="C833" s="18">
        <v>315</v>
      </c>
      <c r="D833" s="15">
        <v>319</v>
      </c>
      <c r="E833" s="8">
        <f t="shared" si="93"/>
        <v>1.2698412698412653E-2</v>
      </c>
      <c r="F833" s="9">
        <f t="shared" si="94"/>
        <v>1.276</v>
      </c>
      <c r="G833" s="10">
        <f t="shared" si="92"/>
        <v>130</v>
      </c>
      <c r="H833" s="5"/>
    </row>
    <row r="834" spans="1:8">
      <c r="A834" s="7" t="s">
        <v>1458</v>
      </c>
      <c r="B834" s="7" t="s">
        <v>1459</v>
      </c>
      <c r="C834" s="18">
        <v>288</v>
      </c>
      <c r="D834" s="15">
        <f t="shared" ref="D834" si="106">C834*1.07</f>
        <v>308.16000000000003</v>
      </c>
      <c r="E834" s="8">
        <f t="shared" si="93"/>
        <v>7.0000000000000062E-2</v>
      </c>
      <c r="F834" s="9">
        <f t="shared" si="94"/>
        <v>1.2326400000000002</v>
      </c>
      <c r="G834" s="10">
        <f t="shared" ref="G834:G897" si="107">CEILING(F834*100,10)</f>
        <v>130</v>
      </c>
      <c r="H834" s="5"/>
    </row>
    <row r="835" spans="1:8">
      <c r="A835" s="7" t="s">
        <v>1460</v>
      </c>
      <c r="B835" s="7" t="s">
        <v>1461</v>
      </c>
      <c r="C835" s="18">
        <v>332</v>
      </c>
      <c r="D835" s="15">
        <v>295</v>
      </c>
      <c r="E835" s="8">
        <f t="shared" ref="E835:E898" si="108">D835/C835-1</f>
        <v>-0.11144578313253017</v>
      </c>
      <c r="F835" s="9">
        <f t="shared" ref="F835:F898" si="109">D835*0.4%</f>
        <v>1.18</v>
      </c>
      <c r="G835" s="10">
        <f t="shared" si="107"/>
        <v>120</v>
      </c>
      <c r="H835" s="5"/>
    </row>
    <row r="836" spans="1:8">
      <c r="A836" s="7" t="s">
        <v>1462</v>
      </c>
      <c r="B836" s="7" t="s">
        <v>1463</v>
      </c>
      <c r="C836" s="18">
        <v>112</v>
      </c>
      <c r="D836" s="15">
        <v>75</v>
      </c>
      <c r="E836" s="8">
        <f t="shared" si="108"/>
        <v>-0.3303571428571429</v>
      </c>
      <c r="F836" s="9">
        <f t="shared" si="109"/>
        <v>0.3</v>
      </c>
      <c r="G836" s="10">
        <f t="shared" si="107"/>
        <v>30</v>
      </c>
      <c r="H836" s="5"/>
    </row>
    <row r="837" spans="1:8">
      <c r="A837" s="7" t="s">
        <v>1464</v>
      </c>
      <c r="B837" s="7" t="s">
        <v>1465</v>
      </c>
      <c r="C837" s="18">
        <v>332</v>
      </c>
      <c r="D837" s="15">
        <v>271</v>
      </c>
      <c r="E837" s="8">
        <f t="shared" si="108"/>
        <v>-0.1837349397590361</v>
      </c>
      <c r="F837" s="9">
        <f t="shared" si="109"/>
        <v>1.0840000000000001</v>
      </c>
      <c r="G837" s="10">
        <f t="shared" si="107"/>
        <v>110</v>
      </c>
      <c r="H837" s="5"/>
    </row>
    <row r="838" spans="1:8">
      <c r="A838" s="7" t="s">
        <v>1466</v>
      </c>
      <c r="B838" s="7" t="s">
        <v>1467</v>
      </c>
      <c r="C838" s="18">
        <v>14</v>
      </c>
      <c r="D838" s="15">
        <v>15</v>
      </c>
      <c r="E838" s="8">
        <f t="shared" si="108"/>
        <v>7.1428571428571397E-2</v>
      </c>
      <c r="F838" s="9">
        <f t="shared" si="109"/>
        <v>0.06</v>
      </c>
      <c r="G838" s="10">
        <f t="shared" si="107"/>
        <v>10</v>
      </c>
      <c r="H838" s="5"/>
    </row>
    <row r="839" spans="1:8">
      <c r="A839" s="7" t="s">
        <v>1468</v>
      </c>
      <c r="B839" s="7" t="s">
        <v>1469</v>
      </c>
      <c r="C839" s="18">
        <v>16</v>
      </c>
      <c r="D839" s="15">
        <v>15</v>
      </c>
      <c r="E839" s="8">
        <f t="shared" si="108"/>
        <v>-6.25E-2</v>
      </c>
      <c r="F839" s="9">
        <f t="shared" si="109"/>
        <v>0.06</v>
      </c>
      <c r="G839" s="10">
        <f t="shared" si="107"/>
        <v>10</v>
      </c>
      <c r="H839" s="5"/>
    </row>
    <row r="840" spans="1:8">
      <c r="A840" s="7" t="s">
        <v>1470</v>
      </c>
      <c r="B840" s="7" t="s">
        <v>1471</v>
      </c>
      <c r="C840" s="18">
        <v>60</v>
      </c>
      <c r="D840" s="15">
        <v>61</v>
      </c>
      <c r="E840" s="8">
        <f t="shared" si="108"/>
        <v>1.6666666666666607E-2</v>
      </c>
      <c r="F840" s="9">
        <f t="shared" si="109"/>
        <v>0.24399999999999999</v>
      </c>
      <c r="G840" s="10">
        <f t="shared" si="107"/>
        <v>30</v>
      </c>
      <c r="H840" s="5"/>
    </row>
    <row r="841" spans="1:8">
      <c r="A841" s="7" t="s">
        <v>1472</v>
      </c>
      <c r="B841" s="7" t="s">
        <v>1473</v>
      </c>
      <c r="C841" s="18">
        <v>34</v>
      </c>
      <c r="D841" s="15">
        <v>35</v>
      </c>
      <c r="E841" s="8">
        <f t="shared" si="108"/>
        <v>2.9411764705882248E-2</v>
      </c>
      <c r="F841" s="9">
        <f t="shared" si="109"/>
        <v>0.14000000000000001</v>
      </c>
      <c r="G841" s="10">
        <f t="shared" si="107"/>
        <v>20</v>
      </c>
      <c r="H841" s="5"/>
    </row>
    <row r="842" spans="1:8">
      <c r="A842" s="7" t="s">
        <v>1474</v>
      </c>
      <c r="B842" s="7" t="s">
        <v>1475</v>
      </c>
      <c r="C842" s="18">
        <v>13</v>
      </c>
      <c r="D842" s="15">
        <v>12</v>
      </c>
      <c r="E842" s="8">
        <f t="shared" si="108"/>
        <v>-7.6923076923076872E-2</v>
      </c>
      <c r="F842" s="9">
        <f t="shared" si="109"/>
        <v>4.8000000000000001E-2</v>
      </c>
      <c r="G842" s="10">
        <f t="shared" si="107"/>
        <v>10</v>
      </c>
      <c r="H842" s="5"/>
    </row>
    <row r="843" spans="1:8">
      <c r="A843" s="7" t="s">
        <v>1476</v>
      </c>
      <c r="B843" s="7" t="s">
        <v>1477</v>
      </c>
      <c r="C843" s="18">
        <v>47</v>
      </c>
      <c r="D843" s="15">
        <v>45</v>
      </c>
      <c r="E843" s="8">
        <f t="shared" si="108"/>
        <v>-4.2553191489361653E-2</v>
      </c>
      <c r="F843" s="9">
        <f t="shared" si="109"/>
        <v>0.18</v>
      </c>
      <c r="G843" s="10">
        <f t="shared" si="107"/>
        <v>20</v>
      </c>
      <c r="H843" s="5"/>
    </row>
    <row r="844" spans="1:8">
      <c r="A844" s="7" t="s">
        <v>1478</v>
      </c>
      <c r="B844" s="7" t="s">
        <v>1479</v>
      </c>
      <c r="C844" s="18">
        <v>94</v>
      </c>
      <c r="D844" s="15">
        <v>83</v>
      </c>
      <c r="E844" s="8">
        <f t="shared" si="108"/>
        <v>-0.11702127659574468</v>
      </c>
      <c r="F844" s="9">
        <f t="shared" si="109"/>
        <v>0.33200000000000002</v>
      </c>
      <c r="G844" s="10">
        <f t="shared" si="107"/>
        <v>40</v>
      </c>
      <c r="H844" s="5"/>
    </row>
    <row r="845" spans="1:8">
      <c r="A845" s="7" t="s">
        <v>1480</v>
      </c>
      <c r="B845" s="7" t="s">
        <v>1481</v>
      </c>
      <c r="C845" s="18">
        <v>114</v>
      </c>
      <c r="D845" s="15">
        <v>105</v>
      </c>
      <c r="E845" s="8">
        <f t="shared" si="108"/>
        <v>-7.8947368421052655E-2</v>
      </c>
      <c r="F845" s="9">
        <f t="shared" si="109"/>
        <v>0.42</v>
      </c>
      <c r="G845" s="10">
        <f t="shared" si="107"/>
        <v>50</v>
      </c>
      <c r="H845" s="5"/>
    </row>
    <row r="846" spans="1:8">
      <c r="A846" s="7" t="s">
        <v>1482</v>
      </c>
      <c r="B846" s="7" t="s">
        <v>1483</v>
      </c>
      <c r="C846" s="18">
        <v>222</v>
      </c>
      <c r="D846" s="15">
        <v>173</v>
      </c>
      <c r="E846" s="8">
        <f t="shared" si="108"/>
        <v>-0.22072072072072069</v>
      </c>
      <c r="F846" s="9">
        <f t="shared" si="109"/>
        <v>0.69200000000000006</v>
      </c>
      <c r="G846" s="10">
        <f t="shared" si="107"/>
        <v>70</v>
      </c>
      <c r="H846" s="5"/>
    </row>
    <row r="847" spans="1:8">
      <c r="A847" s="7" t="s">
        <v>1484</v>
      </c>
      <c r="B847" s="7" t="s">
        <v>1485</v>
      </c>
      <c r="C847" s="18">
        <v>279</v>
      </c>
      <c r="D847" s="15">
        <v>221</v>
      </c>
      <c r="E847" s="8">
        <f t="shared" si="108"/>
        <v>-0.20788530465949817</v>
      </c>
      <c r="F847" s="9">
        <f t="shared" si="109"/>
        <v>0.88400000000000001</v>
      </c>
      <c r="G847" s="10">
        <f t="shared" si="107"/>
        <v>90</v>
      </c>
      <c r="H847" s="5"/>
    </row>
    <row r="848" spans="1:8">
      <c r="A848" s="7" t="s">
        <v>1486</v>
      </c>
      <c r="B848" s="7" t="s">
        <v>1487</v>
      </c>
      <c r="C848" s="18">
        <v>138</v>
      </c>
      <c r="D848" s="15">
        <v>160</v>
      </c>
      <c r="E848" s="8">
        <f t="shared" si="108"/>
        <v>0.15942028985507251</v>
      </c>
      <c r="F848" s="9">
        <f t="shared" si="109"/>
        <v>0.64</v>
      </c>
      <c r="G848" s="10">
        <f t="shared" si="107"/>
        <v>70</v>
      </c>
      <c r="H848" s="5"/>
    </row>
    <row r="849" spans="1:8">
      <c r="A849" s="7" t="s">
        <v>1488</v>
      </c>
      <c r="B849" s="7" t="s">
        <v>1489</v>
      </c>
      <c r="C849" s="18">
        <v>387</v>
      </c>
      <c r="D849" s="15">
        <v>480</v>
      </c>
      <c r="E849" s="8">
        <f t="shared" si="108"/>
        <v>0.24031007751937983</v>
      </c>
      <c r="F849" s="9">
        <f t="shared" si="109"/>
        <v>1.92</v>
      </c>
      <c r="G849" s="10">
        <f t="shared" si="107"/>
        <v>200</v>
      </c>
      <c r="H849" s="5"/>
    </row>
    <row r="850" spans="1:8">
      <c r="A850" s="7" t="s">
        <v>1490</v>
      </c>
      <c r="B850" s="7" t="s">
        <v>1491</v>
      </c>
      <c r="C850" s="18">
        <v>623</v>
      </c>
      <c r="D850" s="15">
        <v>773</v>
      </c>
      <c r="E850" s="8">
        <f t="shared" si="108"/>
        <v>0.2407704654895666</v>
      </c>
      <c r="F850" s="9">
        <f t="shared" si="109"/>
        <v>3.0920000000000001</v>
      </c>
      <c r="G850" s="10">
        <f t="shared" si="107"/>
        <v>310</v>
      </c>
      <c r="H850" s="5"/>
    </row>
    <row r="851" spans="1:8">
      <c r="A851" s="7" t="s">
        <v>1492</v>
      </c>
      <c r="B851" s="7" t="s">
        <v>1493</v>
      </c>
      <c r="C851" s="18">
        <v>3497</v>
      </c>
      <c r="D851" s="15">
        <v>3435</v>
      </c>
      <c r="E851" s="8">
        <f t="shared" si="108"/>
        <v>-1.7729482413497255E-2</v>
      </c>
      <c r="F851" s="9">
        <f t="shared" si="109"/>
        <v>13.74</v>
      </c>
      <c r="G851" s="10">
        <f t="shared" si="107"/>
        <v>1380</v>
      </c>
      <c r="H851" s="5"/>
    </row>
    <row r="852" spans="1:8">
      <c r="A852" s="7" t="s">
        <v>1494</v>
      </c>
      <c r="B852" s="7" t="s">
        <v>1495</v>
      </c>
      <c r="C852" s="18">
        <v>761</v>
      </c>
      <c r="D852" s="15">
        <v>967</v>
      </c>
      <c r="E852" s="8">
        <f t="shared" si="108"/>
        <v>0.2706964520367936</v>
      </c>
      <c r="F852" s="9">
        <f t="shared" si="109"/>
        <v>3.8679999999999999</v>
      </c>
      <c r="G852" s="10">
        <f t="shared" si="107"/>
        <v>390</v>
      </c>
      <c r="H852" s="5"/>
    </row>
    <row r="853" spans="1:8">
      <c r="A853" s="7" t="s">
        <v>1496</v>
      </c>
      <c r="B853" s="7" t="s">
        <v>1497</v>
      </c>
      <c r="C853" s="18">
        <v>168</v>
      </c>
      <c r="D853" s="15">
        <v>171</v>
      </c>
      <c r="E853" s="8">
        <f t="shared" si="108"/>
        <v>1.7857142857142794E-2</v>
      </c>
      <c r="F853" s="9">
        <f t="shared" si="109"/>
        <v>0.68400000000000005</v>
      </c>
      <c r="G853" s="10">
        <f t="shared" si="107"/>
        <v>70</v>
      </c>
      <c r="H853" s="5"/>
    </row>
    <row r="854" spans="1:8">
      <c r="A854" s="7" t="s">
        <v>1498</v>
      </c>
      <c r="B854" s="7" t="s">
        <v>1499</v>
      </c>
      <c r="C854" s="18">
        <v>744</v>
      </c>
      <c r="D854" s="15">
        <v>813</v>
      </c>
      <c r="E854" s="8">
        <f t="shared" si="108"/>
        <v>9.2741935483870996E-2</v>
      </c>
      <c r="F854" s="9">
        <f t="shared" si="109"/>
        <v>3.2520000000000002</v>
      </c>
      <c r="G854" s="10">
        <f t="shared" si="107"/>
        <v>330</v>
      </c>
      <c r="H854" s="5"/>
    </row>
    <row r="855" spans="1:8">
      <c r="A855" s="7" t="s">
        <v>1500</v>
      </c>
      <c r="B855" s="7" t="s">
        <v>1501</v>
      </c>
      <c r="C855" s="18">
        <v>1547</v>
      </c>
      <c r="D855" s="15">
        <v>1132</v>
      </c>
      <c r="E855" s="8">
        <f t="shared" si="108"/>
        <v>-0.26826115061409184</v>
      </c>
      <c r="F855" s="9">
        <f t="shared" si="109"/>
        <v>4.5280000000000005</v>
      </c>
      <c r="G855" s="10">
        <f t="shared" si="107"/>
        <v>460</v>
      </c>
      <c r="H855" s="5"/>
    </row>
    <row r="856" spans="1:8">
      <c r="A856" s="7" t="s">
        <v>1502</v>
      </c>
      <c r="B856" s="7" t="s">
        <v>1503</v>
      </c>
      <c r="C856" s="18">
        <v>1963</v>
      </c>
      <c r="D856" s="15">
        <v>1530</v>
      </c>
      <c r="E856" s="8">
        <f t="shared" si="108"/>
        <v>-0.22058074375955172</v>
      </c>
      <c r="F856" s="9">
        <f t="shared" si="109"/>
        <v>6.12</v>
      </c>
      <c r="G856" s="10">
        <f t="shared" si="107"/>
        <v>620</v>
      </c>
      <c r="H856" s="5"/>
    </row>
    <row r="857" spans="1:8">
      <c r="A857" s="7" t="s">
        <v>1504</v>
      </c>
      <c r="B857" s="7" t="s">
        <v>1505</v>
      </c>
      <c r="C857" s="18">
        <v>14</v>
      </c>
      <c r="D857" s="15">
        <v>12</v>
      </c>
      <c r="E857" s="8">
        <f t="shared" si="108"/>
        <v>-0.1428571428571429</v>
      </c>
      <c r="F857" s="9">
        <f t="shared" si="109"/>
        <v>4.8000000000000001E-2</v>
      </c>
      <c r="G857" s="10">
        <f t="shared" si="107"/>
        <v>10</v>
      </c>
      <c r="H857" s="5"/>
    </row>
    <row r="858" spans="1:8">
      <c r="A858" s="7" t="s">
        <v>1506</v>
      </c>
      <c r="B858" s="7" t="s">
        <v>1507</v>
      </c>
      <c r="C858" s="18">
        <v>264</v>
      </c>
      <c r="D858" s="15">
        <v>235</v>
      </c>
      <c r="E858" s="8">
        <f t="shared" si="108"/>
        <v>-0.10984848484848486</v>
      </c>
      <c r="F858" s="9">
        <f t="shared" si="109"/>
        <v>0.94000000000000006</v>
      </c>
      <c r="G858" s="10">
        <f t="shared" si="107"/>
        <v>100</v>
      </c>
      <c r="H858" s="5"/>
    </row>
    <row r="859" spans="1:8">
      <c r="A859" s="7" t="s">
        <v>1508</v>
      </c>
      <c r="B859" s="7" t="s">
        <v>1509</v>
      </c>
      <c r="C859" s="18">
        <v>605</v>
      </c>
      <c r="D859" s="15">
        <v>586</v>
      </c>
      <c r="E859" s="8">
        <f t="shared" si="108"/>
        <v>-3.1404958677686001E-2</v>
      </c>
      <c r="F859" s="9">
        <f t="shared" si="109"/>
        <v>2.3439999999999999</v>
      </c>
      <c r="G859" s="10">
        <f t="shared" si="107"/>
        <v>240</v>
      </c>
      <c r="H859" s="5"/>
    </row>
    <row r="860" spans="1:8">
      <c r="A860" s="7" t="s">
        <v>1510</v>
      </c>
      <c r="B860" s="7" t="s">
        <v>1511</v>
      </c>
      <c r="C860" s="18">
        <v>284</v>
      </c>
      <c r="D860" s="15">
        <v>295</v>
      </c>
      <c r="E860" s="8">
        <f t="shared" si="108"/>
        <v>3.8732394366197243E-2</v>
      </c>
      <c r="F860" s="9">
        <f t="shared" si="109"/>
        <v>1.18</v>
      </c>
      <c r="G860" s="10">
        <f t="shared" si="107"/>
        <v>120</v>
      </c>
      <c r="H860" s="5"/>
    </row>
    <row r="861" spans="1:8">
      <c r="A861" s="7" t="s">
        <v>1512</v>
      </c>
      <c r="B861" s="7" t="s">
        <v>1513</v>
      </c>
      <c r="C861" s="18">
        <v>1336</v>
      </c>
      <c r="D861" s="15">
        <v>1505</v>
      </c>
      <c r="E861" s="8">
        <f t="shared" si="108"/>
        <v>0.12649700598802394</v>
      </c>
      <c r="F861" s="9">
        <f t="shared" si="109"/>
        <v>6.0200000000000005</v>
      </c>
      <c r="G861" s="10">
        <f t="shared" si="107"/>
        <v>610</v>
      </c>
      <c r="H861" s="5"/>
    </row>
    <row r="862" spans="1:8">
      <c r="A862" s="7" t="s">
        <v>1514</v>
      </c>
      <c r="B862" s="7" t="s">
        <v>1515</v>
      </c>
      <c r="C862" s="18">
        <v>155</v>
      </c>
      <c r="D862" s="15">
        <v>145</v>
      </c>
      <c r="E862" s="8">
        <f t="shared" si="108"/>
        <v>-6.4516129032258118E-2</v>
      </c>
      <c r="F862" s="9">
        <f t="shared" si="109"/>
        <v>0.57999999999999996</v>
      </c>
      <c r="G862" s="10">
        <f t="shared" si="107"/>
        <v>60</v>
      </c>
      <c r="H862" s="5"/>
    </row>
    <row r="863" spans="1:8">
      <c r="A863" s="7" t="s">
        <v>1516</v>
      </c>
      <c r="B863" s="7" t="s">
        <v>1517</v>
      </c>
      <c r="C863" s="18">
        <v>375</v>
      </c>
      <c r="D863" s="15">
        <v>350</v>
      </c>
      <c r="E863" s="8">
        <f t="shared" si="108"/>
        <v>-6.6666666666666652E-2</v>
      </c>
      <c r="F863" s="9">
        <f t="shared" si="109"/>
        <v>1.4000000000000001</v>
      </c>
      <c r="G863" s="10">
        <f t="shared" si="107"/>
        <v>140</v>
      </c>
      <c r="H863" s="5"/>
    </row>
    <row r="864" spans="1:8">
      <c r="A864" s="7" t="s">
        <v>1518</v>
      </c>
      <c r="B864" s="7" t="s">
        <v>1519</v>
      </c>
      <c r="C864" s="18">
        <v>1362</v>
      </c>
      <c r="D864" s="15">
        <v>1762</v>
      </c>
      <c r="E864" s="8">
        <f t="shared" si="108"/>
        <v>0.29368575624082238</v>
      </c>
      <c r="F864" s="9">
        <f t="shared" si="109"/>
        <v>7.048</v>
      </c>
      <c r="G864" s="10">
        <f t="shared" si="107"/>
        <v>710</v>
      </c>
      <c r="H864" s="5"/>
    </row>
    <row r="865" spans="1:8">
      <c r="A865" s="7" t="s">
        <v>1520</v>
      </c>
      <c r="B865" s="7" t="s">
        <v>1521</v>
      </c>
      <c r="C865" s="18">
        <v>1827</v>
      </c>
      <c r="D865" s="15">
        <v>1624</v>
      </c>
      <c r="E865" s="8">
        <f t="shared" si="108"/>
        <v>-0.11111111111111116</v>
      </c>
      <c r="F865" s="9">
        <f t="shared" si="109"/>
        <v>6.4960000000000004</v>
      </c>
      <c r="G865" s="10">
        <f t="shared" si="107"/>
        <v>650</v>
      </c>
      <c r="H865" s="5"/>
    </row>
    <row r="866" spans="1:8">
      <c r="A866" s="7" t="s">
        <v>1522</v>
      </c>
      <c r="B866" s="7" t="s">
        <v>1523</v>
      </c>
      <c r="C866" s="18">
        <v>206</v>
      </c>
      <c r="D866" s="15">
        <v>225</v>
      </c>
      <c r="E866" s="8">
        <f t="shared" si="108"/>
        <v>9.2233009708737823E-2</v>
      </c>
      <c r="F866" s="9">
        <f t="shared" si="109"/>
        <v>0.9</v>
      </c>
      <c r="G866" s="10">
        <f t="shared" si="107"/>
        <v>90</v>
      </c>
      <c r="H866" s="5"/>
    </row>
    <row r="867" spans="1:8">
      <c r="A867" s="7" t="s">
        <v>1524</v>
      </c>
      <c r="B867" s="7" t="s">
        <v>1525</v>
      </c>
      <c r="C867" s="18">
        <v>327</v>
      </c>
      <c r="D867" s="15">
        <v>356</v>
      </c>
      <c r="E867" s="8">
        <f t="shared" si="108"/>
        <v>8.8685015290519864E-2</v>
      </c>
      <c r="F867" s="9">
        <f t="shared" si="109"/>
        <v>1.4239999999999999</v>
      </c>
      <c r="G867" s="10">
        <f t="shared" si="107"/>
        <v>150</v>
      </c>
      <c r="H867" s="5"/>
    </row>
    <row r="868" spans="1:8">
      <c r="A868" s="7" t="s">
        <v>1526</v>
      </c>
      <c r="B868" s="7" t="s">
        <v>1527</v>
      </c>
      <c r="C868" s="18">
        <v>303</v>
      </c>
      <c r="D868" s="15">
        <v>333</v>
      </c>
      <c r="E868" s="8">
        <f t="shared" si="108"/>
        <v>9.9009900990099098E-2</v>
      </c>
      <c r="F868" s="9">
        <f t="shared" si="109"/>
        <v>1.3320000000000001</v>
      </c>
      <c r="G868" s="10">
        <f t="shared" si="107"/>
        <v>140</v>
      </c>
      <c r="H868" s="5"/>
    </row>
    <row r="869" spans="1:8">
      <c r="A869" s="7" t="s">
        <v>1528</v>
      </c>
      <c r="B869" s="7" t="s">
        <v>1529</v>
      </c>
      <c r="C869" s="18">
        <v>189</v>
      </c>
      <c r="D869" s="15">
        <v>226</v>
      </c>
      <c r="E869" s="8">
        <f t="shared" si="108"/>
        <v>0.19576719576719581</v>
      </c>
      <c r="F869" s="9">
        <f t="shared" si="109"/>
        <v>0.90400000000000003</v>
      </c>
      <c r="G869" s="10">
        <f t="shared" si="107"/>
        <v>100</v>
      </c>
      <c r="H869" s="5"/>
    </row>
    <row r="870" spans="1:8">
      <c r="A870" s="7" t="s">
        <v>1530</v>
      </c>
      <c r="B870" s="7" t="s">
        <v>1531</v>
      </c>
      <c r="C870" s="18">
        <v>338</v>
      </c>
      <c r="D870" s="15">
        <f t="shared" ref="D870" si="110">C870*1.07</f>
        <v>361.66</v>
      </c>
      <c r="E870" s="8">
        <f t="shared" si="108"/>
        <v>7.0000000000000062E-2</v>
      </c>
      <c r="F870" s="9">
        <f t="shared" si="109"/>
        <v>1.4466400000000001</v>
      </c>
      <c r="G870" s="10">
        <f t="shared" si="107"/>
        <v>150</v>
      </c>
      <c r="H870" s="5"/>
    </row>
    <row r="871" spans="1:8">
      <c r="A871" s="7" t="s">
        <v>1532</v>
      </c>
      <c r="B871" s="7" t="s">
        <v>1533</v>
      </c>
      <c r="C871" s="18">
        <v>313</v>
      </c>
      <c r="D871" s="15">
        <v>347</v>
      </c>
      <c r="E871" s="8">
        <f t="shared" si="108"/>
        <v>0.10862619808306717</v>
      </c>
      <c r="F871" s="9">
        <f t="shared" si="109"/>
        <v>1.3880000000000001</v>
      </c>
      <c r="G871" s="10">
        <f t="shared" si="107"/>
        <v>140</v>
      </c>
      <c r="H871" s="5"/>
    </row>
    <row r="872" spans="1:8">
      <c r="A872" s="7" t="s">
        <v>1534</v>
      </c>
      <c r="B872" s="7" t="s">
        <v>1535</v>
      </c>
      <c r="C872" s="18">
        <v>150</v>
      </c>
      <c r="D872" s="15">
        <v>166</v>
      </c>
      <c r="E872" s="8">
        <f t="shared" si="108"/>
        <v>0.10666666666666669</v>
      </c>
      <c r="F872" s="9">
        <f t="shared" si="109"/>
        <v>0.66400000000000003</v>
      </c>
      <c r="G872" s="10">
        <f t="shared" si="107"/>
        <v>70</v>
      </c>
      <c r="H872" s="5"/>
    </row>
    <row r="873" spans="1:8">
      <c r="A873" s="7" t="s">
        <v>1536</v>
      </c>
      <c r="B873" s="7" t="s">
        <v>1537</v>
      </c>
      <c r="C873" s="18">
        <v>171</v>
      </c>
      <c r="D873" s="15">
        <v>196</v>
      </c>
      <c r="E873" s="8">
        <f t="shared" si="108"/>
        <v>0.14619883040935666</v>
      </c>
      <c r="F873" s="9">
        <f t="shared" si="109"/>
        <v>0.78400000000000003</v>
      </c>
      <c r="G873" s="10">
        <f t="shared" si="107"/>
        <v>80</v>
      </c>
      <c r="H873" s="5"/>
    </row>
    <row r="874" spans="1:8">
      <c r="A874" s="7" t="s">
        <v>1538</v>
      </c>
      <c r="B874" s="7" t="s">
        <v>1539</v>
      </c>
      <c r="C874" s="18">
        <v>118</v>
      </c>
      <c r="D874" s="15">
        <v>126</v>
      </c>
      <c r="E874" s="8">
        <f t="shared" si="108"/>
        <v>6.7796610169491567E-2</v>
      </c>
      <c r="F874" s="9">
        <f t="shared" si="109"/>
        <v>0.504</v>
      </c>
      <c r="G874" s="10">
        <f t="shared" si="107"/>
        <v>60</v>
      </c>
      <c r="H874" s="5"/>
    </row>
    <row r="875" spans="1:8">
      <c r="A875" s="7" t="s">
        <v>1540</v>
      </c>
      <c r="B875" s="7" t="s">
        <v>1541</v>
      </c>
      <c r="C875" s="18">
        <v>14</v>
      </c>
      <c r="D875" s="15">
        <v>12</v>
      </c>
      <c r="E875" s="8">
        <f t="shared" si="108"/>
        <v>-0.1428571428571429</v>
      </c>
      <c r="F875" s="9">
        <f t="shared" si="109"/>
        <v>4.8000000000000001E-2</v>
      </c>
      <c r="G875" s="10">
        <f t="shared" si="107"/>
        <v>10</v>
      </c>
      <c r="H875" s="5"/>
    </row>
    <row r="876" spans="1:8">
      <c r="A876" s="7" t="s">
        <v>1542</v>
      </c>
      <c r="B876" s="7" t="s">
        <v>1543</v>
      </c>
      <c r="C876" s="18">
        <v>19</v>
      </c>
      <c r="D876" s="15">
        <v>16</v>
      </c>
      <c r="E876" s="8">
        <f t="shared" si="108"/>
        <v>-0.15789473684210531</v>
      </c>
      <c r="F876" s="9">
        <f t="shared" si="109"/>
        <v>6.4000000000000001E-2</v>
      </c>
      <c r="G876" s="10">
        <f t="shared" si="107"/>
        <v>10</v>
      </c>
      <c r="H876" s="5"/>
    </row>
    <row r="877" spans="1:8">
      <c r="A877" s="7" t="s">
        <v>1544</v>
      </c>
      <c r="B877" s="7" t="s">
        <v>1545</v>
      </c>
      <c r="C877" s="18">
        <v>26</v>
      </c>
      <c r="D877" s="15">
        <v>20</v>
      </c>
      <c r="E877" s="8">
        <f t="shared" si="108"/>
        <v>-0.23076923076923073</v>
      </c>
      <c r="F877" s="9">
        <f t="shared" si="109"/>
        <v>0.08</v>
      </c>
      <c r="G877" s="10">
        <f t="shared" si="107"/>
        <v>10</v>
      </c>
      <c r="H877" s="5"/>
    </row>
    <row r="878" spans="1:8">
      <c r="A878" s="7" t="s">
        <v>1546</v>
      </c>
      <c r="B878" s="7" t="s">
        <v>1547</v>
      </c>
      <c r="C878" s="18">
        <v>6429</v>
      </c>
      <c r="D878" s="15">
        <v>5849</v>
      </c>
      <c r="E878" s="8">
        <f t="shared" si="108"/>
        <v>-9.0216207808368365E-2</v>
      </c>
      <c r="F878" s="9">
        <f t="shared" si="109"/>
        <v>23.396000000000001</v>
      </c>
      <c r="G878" s="10">
        <f t="shared" si="107"/>
        <v>2340</v>
      </c>
      <c r="H878" s="5"/>
    </row>
    <row r="879" spans="1:8">
      <c r="A879" s="7" t="s">
        <v>1548</v>
      </c>
      <c r="B879" s="7" t="s">
        <v>1549</v>
      </c>
      <c r="C879" s="18">
        <v>107</v>
      </c>
      <c r="D879" s="15">
        <v>97</v>
      </c>
      <c r="E879" s="8">
        <f t="shared" si="108"/>
        <v>-9.3457943925233655E-2</v>
      </c>
      <c r="F879" s="9">
        <f t="shared" si="109"/>
        <v>0.38800000000000001</v>
      </c>
      <c r="G879" s="10">
        <f t="shared" si="107"/>
        <v>40</v>
      </c>
      <c r="H879" s="5"/>
    </row>
    <row r="880" spans="1:8">
      <c r="A880" s="7" t="s">
        <v>1550</v>
      </c>
      <c r="B880" s="7" t="s">
        <v>1551</v>
      </c>
      <c r="C880" s="18">
        <v>45</v>
      </c>
      <c r="D880" s="15">
        <v>45</v>
      </c>
      <c r="E880" s="8">
        <f t="shared" si="108"/>
        <v>0</v>
      </c>
      <c r="F880" s="9">
        <f t="shared" si="109"/>
        <v>0.18</v>
      </c>
      <c r="G880" s="10">
        <f t="shared" si="107"/>
        <v>20</v>
      </c>
      <c r="H880" s="5"/>
    </row>
    <row r="881" spans="1:8">
      <c r="A881" s="7" t="s">
        <v>1552</v>
      </c>
      <c r="B881" s="7" t="s">
        <v>1553</v>
      </c>
      <c r="C881" s="18">
        <v>110</v>
      </c>
      <c r="D881" s="15">
        <v>101</v>
      </c>
      <c r="E881" s="8">
        <f t="shared" si="108"/>
        <v>-8.181818181818179E-2</v>
      </c>
      <c r="F881" s="9">
        <f t="shared" si="109"/>
        <v>0.40400000000000003</v>
      </c>
      <c r="G881" s="10">
        <f t="shared" si="107"/>
        <v>50</v>
      </c>
      <c r="H881" s="5"/>
    </row>
    <row r="882" spans="1:8">
      <c r="A882" s="11" t="s">
        <v>1554</v>
      </c>
      <c r="B882" s="11" t="s">
        <v>1554</v>
      </c>
      <c r="C882" s="19">
        <v>125</v>
      </c>
      <c r="D882" s="15">
        <v>126</v>
      </c>
      <c r="E882" s="8">
        <f t="shared" si="108"/>
        <v>8.0000000000000071E-3</v>
      </c>
      <c r="F882" s="9">
        <f t="shared" si="109"/>
        <v>0.504</v>
      </c>
      <c r="G882" s="10">
        <f t="shared" si="107"/>
        <v>60</v>
      </c>
      <c r="H882" s="5"/>
    </row>
    <row r="883" spans="1:8">
      <c r="A883" s="7" t="s">
        <v>1555</v>
      </c>
      <c r="B883" s="7" t="s">
        <v>1554</v>
      </c>
      <c r="C883" s="18">
        <v>125</v>
      </c>
      <c r="D883" s="15">
        <v>126</v>
      </c>
      <c r="E883" s="8">
        <f t="shared" si="108"/>
        <v>8.0000000000000071E-3</v>
      </c>
      <c r="F883" s="9">
        <f t="shared" si="109"/>
        <v>0.504</v>
      </c>
      <c r="G883" s="10">
        <f t="shared" si="107"/>
        <v>60</v>
      </c>
      <c r="H883" s="5"/>
    </row>
    <row r="884" spans="1:8">
      <c r="A884" s="7" t="s">
        <v>1556</v>
      </c>
      <c r="B884" s="7" t="s">
        <v>1557</v>
      </c>
      <c r="C884" s="18">
        <v>92</v>
      </c>
      <c r="D884" s="15">
        <v>90</v>
      </c>
      <c r="E884" s="8">
        <f t="shared" si="108"/>
        <v>-2.1739130434782594E-2</v>
      </c>
      <c r="F884" s="9">
        <f t="shared" si="109"/>
        <v>0.36</v>
      </c>
      <c r="G884" s="10">
        <f t="shared" si="107"/>
        <v>40</v>
      </c>
      <c r="H884" s="5"/>
    </row>
    <row r="885" spans="1:8">
      <c r="A885" s="11" t="s">
        <v>1558</v>
      </c>
      <c r="B885" s="11" t="s">
        <v>1558</v>
      </c>
      <c r="C885" s="19">
        <v>165</v>
      </c>
      <c r="D885" s="15">
        <v>138</v>
      </c>
      <c r="E885" s="8">
        <f t="shared" si="108"/>
        <v>-0.16363636363636369</v>
      </c>
      <c r="F885" s="9">
        <f t="shared" si="109"/>
        <v>0.55200000000000005</v>
      </c>
      <c r="G885" s="10">
        <f t="shared" si="107"/>
        <v>60</v>
      </c>
      <c r="H885" s="5"/>
    </row>
    <row r="886" spans="1:8">
      <c r="A886" s="7" t="s">
        <v>1559</v>
      </c>
      <c r="B886" s="7" t="s">
        <v>1558</v>
      </c>
      <c r="C886" s="18">
        <v>165</v>
      </c>
      <c r="D886" s="15">
        <v>138</v>
      </c>
      <c r="E886" s="8">
        <f t="shared" si="108"/>
        <v>-0.16363636363636369</v>
      </c>
      <c r="F886" s="9">
        <f t="shared" si="109"/>
        <v>0.55200000000000005</v>
      </c>
      <c r="G886" s="10">
        <f t="shared" si="107"/>
        <v>60</v>
      </c>
      <c r="H886" s="5"/>
    </row>
    <row r="887" spans="1:8">
      <c r="A887" s="11" t="s">
        <v>1560</v>
      </c>
      <c r="B887" s="11" t="s">
        <v>1560</v>
      </c>
      <c r="C887" s="19">
        <v>206</v>
      </c>
      <c r="D887" s="15">
        <v>182</v>
      </c>
      <c r="E887" s="8">
        <f t="shared" si="108"/>
        <v>-0.11650485436893199</v>
      </c>
      <c r="F887" s="9">
        <f t="shared" si="109"/>
        <v>0.72799999999999998</v>
      </c>
      <c r="G887" s="10">
        <f t="shared" si="107"/>
        <v>80</v>
      </c>
      <c r="H887" s="5"/>
    </row>
    <row r="888" spans="1:8">
      <c r="A888" s="7" t="s">
        <v>1561</v>
      </c>
      <c r="B888" s="7" t="s">
        <v>1560</v>
      </c>
      <c r="C888" s="18">
        <v>206</v>
      </c>
      <c r="D888" s="15">
        <v>182</v>
      </c>
      <c r="E888" s="8">
        <f t="shared" si="108"/>
        <v>-0.11650485436893199</v>
      </c>
      <c r="F888" s="9">
        <f t="shared" si="109"/>
        <v>0.72799999999999998</v>
      </c>
      <c r="G888" s="10">
        <f t="shared" si="107"/>
        <v>80</v>
      </c>
      <c r="H888" s="5"/>
    </row>
    <row r="889" spans="1:8">
      <c r="A889" s="7" t="s">
        <v>1562</v>
      </c>
      <c r="B889" s="7" t="s">
        <v>1563</v>
      </c>
      <c r="C889" s="18">
        <v>149</v>
      </c>
      <c r="D889" s="15">
        <v>151</v>
      </c>
      <c r="E889" s="8">
        <f t="shared" si="108"/>
        <v>1.3422818791946289E-2</v>
      </c>
      <c r="F889" s="9">
        <f t="shared" si="109"/>
        <v>0.60399999999999998</v>
      </c>
      <c r="G889" s="10">
        <f t="shared" si="107"/>
        <v>70</v>
      </c>
      <c r="H889" s="5"/>
    </row>
    <row r="890" spans="1:8">
      <c r="A890" s="11" t="s">
        <v>1564</v>
      </c>
      <c r="B890" s="11" t="s">
        <v>1564</v>
      </c>
      <c r="C890" s="19">
        <v>169</v>
      </c>
      <c r="D890" s="15">
        <v>169</v>
      </c>
      <c r="E890" s="8">
        <f t="shared" si="108"/>
        <v>0</v>
      </c>
      <c r="F890" s="9">
        <f t="shared" si="109"/>
        <v>0.67600000000000005</v>
      </c>
      <c r="G890" s="10">
        <f t="shared" si="107"/>
        <v>70</v>
      </c>
      <c r="H890" s="5"/>
    </row>
    <row r="891" spans="1:8">
      <c r="A891" s="7" t="s">
        <v>1565</v>
      </c>
      <c r="B891" s="7" t="s">
        <v>1564</v>
      </c>
      <c r="C891" s="18">
        <v>169</v>
      </c>
      <c r="D891" s="15">
        <v>169</v>
      </c>
      <c r="E891" s="8">
        <f t="shared" si="108"/>
        <v>0</v>
      </c>
      <c r="F891" s="9">
        <f t="shared" si="109"/>
        <v>0.67600000000000005</v>
      </c>
      <c r="G891" s="10">
        <f t="shared" si="107"/>
        <v>70</v>
      </c>
      <c r="H891" s="5"/>
    </row>
    <row r="892" spans="1:8">
      <c r="A892" s="7" t="s">
        <v>1566</v>
      </c>
      <c r="B892" s="7" t="s">
        <v>1567</v>
      </c>
      <c r="C892" s="18">
        <v>187</v>
      </c>
      <c r="D892" s="15">
        <v>186</v>
      </c>
      <c r="E892" s="8">
        <f t="shared" si="108"/>
        <v>-5.3475935828877219E-3</v>
      </c>
      <c r="F892" s="9">
        <f t="shared" si="109"/>
        <v>0.74399999999999999</v>
      </c>
      <c r="G892" s="10">
        <f t="shared" si="107"/>
        <v>80</v>
      </c>
      <c r="H892" s="5"/>
    </row>
    <row r="893" spans="1:8">
      <c r="A893" s="7" t="s">
        <v>1568</v>
      </c>
      <c r="B893" s="7" t="s">
        <v>1569</v>
      </c>
      <c r="C893" s="18">
        <v>240</v>
      </c>
      <c r="D893" s="15">
        <v>246</v>
      </c>
      <c r="E893" s="8">
        <f t="shared" si="108"/>
        <v>2.4999999999999911E-2</v>
      </c>
      <c r="F893" s="9">
        <f t="shared" si="109"/>
        <v>0.98399999999999999</v>
      </c>
      <c r="G893" s="10">
        <f t="shared" si="107"/>
        <v>100</v>
      </c>
      <c r="H893" s="5"/>
    </row>
    <row r="894" spans="1:8">
      <c r="A894" s="11" t="s">
        <v>1570</v>
      </c>
      <c r="B894" s="11" t="s">
        <v>1570</v>
      </c>
      <c r="C894" s="19">
        <v>73</v>
      </c>
      <c r="D894" s="15">
        <v>89</v>
      </c>
      <c r="E894" s="8">
        <f t="shared" si="108"/>
        <v>0.21917808219178081</v>
      </c>
      <c r="F894" s="9">
        <f t="shared" si="109"/>
        <v>0.35599999999999998</v>
      </c>
      <c r="G894" s="10">
        <f t="shared" si="107"/>
        <v>40</v>
      </c>
      <c r="H894" s="5"/>
    </row>
    <row r="895" spans="1:8">
      <c r="A895" s="7" t="s">
        <v>1571</v>
      </c>
      <c r="B895" s="7" t="s">
        <v>1570</v>
      </c>
      <c r="C895" s="18">
        <v>73</v>
      </c>
      <c r="D895" s="15">
        <v>89</v>
      </c>
      <c r="E895" s="8">
        <f t="shared" si="108"/>
        <v>0.21917808219178081</v>
      </c>
      <c r="F895" s="9">
        <f t="shared" si="109"/>
        <v>0.35599999999999998</v>
      </c>
      <c r="G895" s="10">
        <f t="shared" si="107"/>
        <v>40</v>
      </c>
      <c r="H895" s="5"/>
    </row>
    <row r="896" spans="1:8">
      <c r="A896" s="11" t="s">
        <v>1572</v>
      </c>
      <c r="B896" s="11" t="s">
        <v>1572</v>
      </c>
      <c r="C896" s="19">
        <v>151</v>
      </c>
      <c r="D896" s="15">
        <v>148</v>
      </c>
      <c r="E896" s="8">
        <f t="shared" si="108"/>
        <v>-1.9867549668874163E-2</v>
      </c>
      <c r="F896" s="9">
        <f t="shared" si="109"/>
        <v>0.59199999999999997</v>
      </c>
      <c r="G896" s="10">
        <f t="shared" si="107"/>
        <v>60</v>
      </c>
      <c r="H896" s="5"/>
    </row>
    <row r="897" spans="1:8">
      <c r="A897" s="7" t="s">
        <v>1573</v>
      </c>
      <c r="B897" s="7" t="s">
        <v>1572</v>
      </c>
      <c r="C897" s="18">
        <v>151</v>
      </c>
      <c r="D897" s="15">
        <v>148</v>
      </c>
      <c r="E897" s="8">
        <f t="shared" si="108"/>
        <v>-1.9867549668874163E-2</v>
      </c>
      <c r="F897" s="9">
        <f t="shared" si="109"/>
        <v>0.59199999999999997</v>
      </c>
      <c r="G897" s="10">
        <f t="shared" si="107"/>
        <v>60</v>
      </c>
      <c r="H897" s="5"/>
    </row>
    <row r="898" spans="1:8">
      <c r="A898" s="11" t="s">
        <v>1574</v>
      </c>
      <c r="B898" s="11" t="s">
        <v>1574</v>
      </c>
      <c r="C898" s="19">
        <v>88</v>
      </c>
      <c r="D898" s="15">
        <v>100</v>
      </c>
      <c r="E898" s="8">
        <f t="shared" si="108"/>
        <v>0.13636363636363646</v>
      </c>
      <c r="F898" s="9">
        <f t="shared" si="109"/>
        <v>0.4</v>
      </c>
      <c r="G898" s="10">
        <f t="shared" ref="G898:G961" si="111">CEILING(F898*100,10)</f>
        <v>40</v>
      </c>
      <c r="H898" s="5"/>
    </row>
    <row r="899" spans="1:8">
      <c r="A899" s="7" t="s">
        <v>1575</v>
      </c>
      <c r="B899" s="7" t="s">
        <v>1574</v>
      </c>
      <c r="C899" s="18">
        <v>88</v>
      </c>
      <c r="D899" s="15">
        <v>100</v>
      </c>
      <c r="E899" s="8">
        <f t="shared" ref="E899:E962" si="112">D899/C899-1</f>
        <v>0.13636363636363646</v>
      </c>
      <c r="F899" s="9">
        <f t="shared" ref="F899:F962" si="113">D899*0.4%</f>
        <v>0.4</v>
      </c>
      <c r="G899" s="10">
        <f t="shared" si="111"/>
        <v>40</v>
      </c>
      <c r="H899" s="5"/>
    </row>
    <row r="900" spans="1:8">
      <c r="A900" s="11" t="s">
        <v>1576</v>
      </c>
      <c r="B900" s="11" t="s">
        <v>1576</v>
      </c>
      <c r="C900" s="19">
        <v>209</v>
      </c>
      <c r="D900" s="15">
        <v>205</v>
      </c>
      <c r="E900" s="8">
        <f t="shared" si="112"/>
        <v>-1.9138755980861233E-2</v>
      </c>
      <c r="F900" s="9">
        <f t="shared" si="113"/>
        <v>0.82000000000000006</v>
      </c>
      <c r="G900" s="10">
        <f t="shared" si="111"/>
        <v>90</v>
      </c>
      <c r="H900" s="5"/>
    </row>
    <row r="901" spans="1:8">
      <c r="A901" s="7" t="s">
        <v>1577</v>
      </c>
      <c r="B901" s="7" t="s">
        <v>1576</v>
      </c>
      <c r="C901" s="18">
        <v>209</v>
      </c>
      <c r="D901" s="15">
        <v>205</v>
      </c>
      <c r="E901" s="8">
        <f t="shared" si="112"/>
        <v>-1.9138755980861233E-2</v>
      </c>
      <c r="F901" s="9">
        <f t="shared" si="113"/>
        <v>0.82000000000000006</v>
      </c>
      <c r="G901" s="10">
        <f t="shared" si="111"/>
        <v>90</v>
      </c>
      <c r="H901" s="5"/>
    </row>
    <row r="902" spans="1:8">
      <c r="A902" s="7" t="s">
        <v>1578</v>
      </c>
      <c r="B902" s="7" t="s">
        <v>1579</v>
      </c>
      <c r="C902" s="18">
        <v>120</v>
      </c>
      <c r="D902" s="15">
        <v>146</v>
      </c>
      <c r="E902" s="8">
        <f t="shared" si="112"/>
        <v>0.21666666666666656</v>
      </c>
      <c r="F902" s="9">
        <f t="shared" si="113"/>
        <v>0.58399999999999996</v>
      </c>
      <c r="G902" s="10">
        <f t="shared" si="111"/>
        <v>60</v>
      </c>
      <c r="H902" s="5"/>
    </row>
    <row r="903" spans="1:8">
      <c r="A903" s="7" t="s">
        <v>1580</v>
      </c>
      <c r="B903" s="7" t="s">
        <v>1581</v>
      </c>
      <c r="C903" s="18">
        <v>317</v>
      </c>
      <c r="D903" s="15">
        <v>293</v>
      </c>
      <c r="E903" s="8">
        <f t="shared" si="112"/>
        <v>-7.5709779179810699E-2</v>
      </c>
      <c r="F903" s="9">
        <f t="shared" si="113"/>
        <v>1.1719999999999999</v>
      </c>
      <c r="G903" s="10">
        <f t="shared" si="111"/>
        <v>120</v>
      </c>
      <c r="H903" s="5"/>
    </row>
    <row r="904" spans="1:8">
      <c r="A904" s="12" t="s">
        <v>1582</v>
      </c>
      <c r="B904" s="12" t="s">
        <v>1582</v>
      </c>
      <c r="C904" s="18">
        <v>485</v>
      </c>
      <c r="D904" s="15">
        <v>568</v>
      </c>
      <c r="E904" s="8">
        <f t="shared" si="112"/>
        <v>0.17113402061855676</v>
      </c>
      <c r="F904" s="9">
        <f t="shared" si="113"/>
        <v>2.2720000000000002</v>
      </c>
      <c r="G904" s="10">
        <f t="shared" si="111"/>
        <v>230</v>
      </c>
      <c r="H904" s="5"/>
    </row>
    <row r="905" spans="1:8">
      <c r="A905" s="12" t="s">
        <v>1583</v>
      </c>
      <c r="B905" s="12" t="s">
        <v>1583</v>
      </c>
      <c r="C905" s="18">
        <v>608</v>
      </c>
      <c r="D905" s="15">
        <v>654</v>
      </c>
      <c r="E905" s="8">
        <f t="shared" si="112"/>
        <v>7.5657894736842035E-2</v>
      </c>
      <c r="F905" s="9">
        <f t="shared" si="113"/>
        <v>2.6160000000000001</v>
      </c>
      <c r="G905" s="10">
        <f t="shared" si="111"/>
        <v>270</v>
      </c>
      <c r="H905" s="5"/>
    </row>
    <row r="906" spans="1:8">
      <c r="A906" s="11" t="s">
        <v>1584</v>
      </c>
      <c r="B906" s="11" t="s">
        <v>1584</v>
      </c>
      <c r="C906" s="19">
        <v>193</v>
      </c>
      <c r="D906" s="15">
        <v>194</v>
      </c>
      <c r="E906" s="8">
        <f t="shared" si="112"/>
        <v>5.1813471502590858E-3</v>
      </c>
      <c r="F906" s="9">
        <f t="shared" si="113"/>
        <v>0.77600000000000002</v>
      </c>
      <c r="G906" s="10">
        <f t="shared" si="111"/>
        <v>80</v>
      </c>
      <c r="H906" s="5"/>
    </row>
    <row r="907" spans="1:8">
      <c r="A907" s="11" t="s">
        <v>1585</v>
      </c>
      <c r="B907" s="11" t="s">
        <v>1585</v>
      </c>
      <c r="C907" s="19">
        <v>170</v>
      </c>
      <c r="D907" s="15">
        <v>171</v>
      </c>
      <c r="E907" s="8">
        <f t="shared" si="112"/>
        <v>5.8823529411764497E-3</v>
      </c>
      <c r="F907" s="9">
        <f t="shared" si="113"/>
        <v>0.68400000000000005</v>
      </c>
      <c r="G907" s="10">
        <f t="shared" si="111"/>
        <v>70</v>
      </c>
      <c r="H907" s="5"/>
    </row>
    <row r="908" spans="1:8">
      <c r="A908" s="7" t="s">
        <v>1586</v>
      </c>
      <c r="B908" s="7" t="s">
        <v>1585</v>
      </c>
      <c r="C908" s="18">
        <v>170</v>
      </c>
      <c r="D908" s="15">
        <v>171</v>
      </c>
      <c r="E908" s="8">
        <f t="shared" si="112"/>
        <v>5.8823529411764497E-3</v>
      </c>
      <c r="F908" s="9">
        <f t="shared" si="113"/>
        <v>0.68400000000000005</v>
      </c>
      <c r="G908" s="10">
        <f t="shared" si="111"/>
        <v>70</v>
      </c>
      <c r="H908" s="5"/>
    </row>
    <row r="909" spans="1:8">
      <c r="A909" s="11" t="s">
        <v>1587</v>
      </c>
      <c r="B909" s="11" t="s">
        <v>1587</v>
      </c>
      <c r="C909" s="19">
        <v>287</v>
      </c>
      <c r="D909" s="15">
        <v>308</v>
      </c>
      <c r="E909" s="8">
        <f t="shared" si="112"/>
        <v>7.3170731707317138E-2</v>
      </c>
      <c r="F909" s="9">
        <f t="shared" si="113"/>
        <v>1.232</v>
      </c>
      <c r="G909" s="10">
        <f t="shared" si="111"/>
        <v>130</v>
      </c>
      <c r="H909" s="5"/>
    </row>
    <row r="910" spans="1:8">
      <c r="A910" s="7" t="s">
        <v>1588</v>
      </c>
      <c r="B910" s="7" t="s">
        <v>1587</v>
      </c>
      <c r="C910" s="18">
        <v>287</v>
      </c>
      <c r="D910" s="15">
        <v>308</v>
      </c>
      <c r="E910" s="8">
        <f t="shared" si="112"/>
        <v>7.3170731707317138E-2</v>
      </c>
      <c r="F910" s="9">
        <f t="shared" si="113"/>
        <v>1.232</v>
      </c>
      <c r="G910" s="10">
        <f t="shared" si="111"/>
        <v>130</v>
      </c>
      <c r="H910" s="5"/>
    </row>
    <row r="911" spans="1:8">
      <c r="A911" s="7" t="s">
        <v>1589</v>
      </c>
      <c r="B911" s="7" t="s">
        <v>1590</v>
      </c>
      <c r="C911" s="18">
        <v>445</v>
      </c>
      <c r="D911" s="15">
        <v>422</v>
      </c>
      <c r="E911" s="8">
        <f t="shared" si="112"/>
        <v>-5.1685393258426915E-2</v>
      </c>
      <c r="F911" s="9">
        <f t="shared" si="113"/>
        <v>1.6879999999999999</v>
      </c>
      <c r="G911" s="10">
        <f t="shared" si="111"/>
        <v>170</v>
      </c>
      <c r="H911" s="5"/>
    </row>
    <row r="912" spans="1:8">
      <c r="A912" s="11" t="s">
        <v>1591</v>
      </c>
      <c r="B912" s="11" t="s">
        <v>1591</v>
      </c>
      <c r="C912" s="19">
        <v>262</v>
      </c>
      <c r="D912" s="15">
        <v>267</v>
      </c>
      <c r="E912" s="8">
        <f t="shared" si="112"/>
        <v>1.9083969465648831E-2</v>
      </c>
      <c r="F912" s="9">
        <f t="shared" si="113"/>
        <v>1.0680000000000001</v>
      </c>
      <c r="G912" s="10">
        <f t="shared" si="111"/>
        <v>110</v>
      </c>
      <c r="H912" s="5"/>
    </row>
    <row r="913" spans="1:8">
      <c r="A913" s="7" t="s">
        <v>1592</v>
      </c>
      <c r="B913" s="7" t="s">
        <v>1591</v>
      </c>
      <c r="C913" s="18">
        <v>262</v>
      </c>
      <c r="D913" s="15">
        <v>267</v>
      </c>
      <c r="E913" s="8">
        <f t="shared" si="112"/>
        <v>1.9083969465648831E-2</v>
      </c>
      <c r="F913" s="9">
        <f t="shared" si="113"/>
        <v>1.0680000000000001</v>
      </c>
      <c r="G913" s="10">
        <f t="shared" si="111"/>
        <v>110</v>
      </c>
      <c r="H913" s="5"/>
    </row>
    <row r="914" spans="1:8">
      <c r="A914" s="11" t="s">
        <v>1593</v>
      </c>
      <c r="B914" s="11" t="s">
        <v>1593</v>
      </c>
      <c r="C914" s="19">
        <v>366</v>
      </c>
      <c r="D914" s="15">
        <v>331</v>
      </c>
      <c r="E914" s="8">
        <f t="shared" si="112"/>
        <v>-9.5628415300546443E-2</v>
      </c>
      <c r="F914" s="9">
        <f t="shared" si="113"/>
        <v>1.3240000000000001</v>
      </c>
      <c r="G914" s="10">
        <f t="shared" si="111"/>
        <v>140</v>
      </c>
      <c r="H914" s="5"/>
    </row>
    <row r="915" spans="1:8">
      <c r="A915" s="7" t="s">
        <v>1594</v>
      </c>
      <c r="B915" s="7" t="s">
        <v>1593</v>
      </c>
      <c r="C915" s="18">
        <v>366</v>
      </c>
      <c r="D915" s="15">
        <v>331</v>
      </c>
      <c r="E915" s="8">
        <f t="shared" si="112"/>
        <v>-9.5628415300546443E-2</v>
      </c>
      <c r="F915" s="9">
        <f t="shared" si="113"/>
        <v>1.3240000000000001</v>
      </c>
      <c r="G915" s="10">
        <f t="shared" si="111"/>
        <v>140</v>
      </c>
      <c r="H915" s="5"/>
    </row>
    <row r="916" spans="1:8">
      <c r="A916" s="11" t="s">
        <v>1595</v>
      </c>
      <c r="B916" s="11" t="s">
        <v>1595</v>
      </c>
      <c r="C916" s="19">
        <v>1042</v>
      </c>
      <c r="D916" s="15">
        <v>959</v>
      </c>
      <c r="E916" s="8">
        <f t="shared" si="112"/>
        <v>-7.9654510556621871E-2</v>
      </c>
      <c r="F916" s="9">
        <f t="shared" si="113"/>
        <v>3.8360000000000003</v>
      </c>
      <c r="G916" s="10">
        <f t="shared" si="111"/>
        <v>390</v>
      </c>
      <c r="H916" s="5"/>
    </row>
    <row r="917" spans="1:8">
      <c r="A917" s="11" t="s">
        <v>1596</v>
      </c>
      <c r="B917" s="11" t="s">
        <v>1596</v>
      </c>
      <c r="C917" s="19">
        <v>244</v>
      </c>
      <c r="D917" s="15">
        <v>239</v>
      </c>
      <c r="E917" s="8">
        <f t="shared" si="112"/>
        <v>-2.0491803278688492E-2</v>
      </c>
      <c r="F917" s="9">
        <f t="shared" si="113"/>
        <v>0.95600000000000007</v>
      </c>
      <c r="G917" s="10">
        <f t="shared" si="111"/>
        <v>100</v>
      </c>
      <c r="H917" s="5"/>
    </row>
    <row r="918" spans="1:8">
      <c r="A918" s="7" t="s">
        <v>1597</v>
      </c>
      <c r="B918" s="7" t="s">
        <v>1596</v>
      </c>
      <c r="C918" s="18">
        <v>244</v>
      </c>
      <c r="D918" s="15">
        <v>239</v>
      </c>
      <c r="E918" s="8">
        <f t="shared" si="112"/>
        <v>-2.0491803278688492E-2</v>
      </c>
      <c r="F918" s="9">
        <f t="shared" si="113"/>
        <v>0.95600000000000007</v>
      </c>
      <c r="G918" s="10">
        <f t="shared" si="111"/>
        <v>100</v>
      </c>
      <c r="H918" s="5"/>
    </row>
    <row r="919" spans="1:8">
      <c r="A919" s="11" t="s">
        <v>1598</v>
      </c>
      <c r="B919" s="11" t="s">
        <v>1598</v>
      </c>
      <c r="C919" s="19">
        <v>221</v>
      </c>
      <c r="D919" s="15">
        <v>216</v>
      </c>
      <c r="E919" s="8">
        <f t="shared" si="112"/>
        <v>-2.2624434389140302E-2</v>
      </c>
      <c r="F919" s="9">
        <f t="shared" si="113"/>
        <v>0.86399999999999999</v>
      </c>
      <c r="G919" s="10">
        <f t="shared" si="111"/>
        <v>90</v>
      </c>
      <c r="H919" s="5"/>
    </row>
    <row r="920" spans="1:8">
      <c r="A920" s="7" t="s">
        <v>1599</v>
      </c>
      <c r="B920" s="7" t="s">
        <v>1598</v>
      </c>
      <c r="C920" s="18">
        <v>221</v>
      </c>
      <c r="D920" s="15">
        <v>216</v>
      </c>
      <c r="E920" s="8">
        <f t="shared" si="112"/>
        <v>-2.2624434389140302E-2</v>
      </c>
      <c r="F920" s="9">
        <f t="shared" si="113"/>
        <v>0.86399999999999999</v>
      </c>
      <c r="G920" s="10">
        <f t="shared" si="111"/>
        <v>90</v>
      </c>
      <c r="H920" s="5"/>
    </row>
    <row r="921" spans="1:8">
      <c r="A921" s="7" t="s">
        <v>1600</v>
      </c>
      <c r="B921" s="7" t="s">
        <v>1601</v>
      </c>
      <c r="C921" s="18">
        <v>521</v>
      </c>
      <c r="D921" s="15">
        <v>470</v>
      </c>
      <c r="E921" s="8">
        <f t="shared" si="112"/>
        <v>-9.7888675623800436E-2</v>
      </c>
      <c r="F921" s="9">
        <f t="shared" si="113"/>
        <v>1.8800000000000001</v>
      </c>
      <c r="G921" s="10">
        <f t="shared" si="111"/>
        <v>190</v>
      </c>
      <c r="H921" s="5"/>
    </row>
    <row r="922" spans="1:8">
      <c r="A922" s="7" t="s">
        <v>1602</v>
      </c>
      <c r="B922" s="7" t="s">
        <v>1603</v>
      </c>
      <c r="C922" s="18">
        <v>621</v>
      </c>
      <c r="D922" s="15">
        <v>457</v>
      </c>
      <c r="E922" s="8">
        <f t="shared" si="112"/>
        <v>-0.26409017713365535</v>
      </c>
      <c r="F922" s="9">
        <f t="shared" si="113"/>
        <v>1.8280000000000001</v>
      </c>
      <c r="G922" s="10">
        <f t="shared" si="111"/>
        <v>190</v>
      </c>
      <c r="H922" s="5"/>
    </row>
    <row r="923" spans="1:8">
      <c r="A923" s="7" t="s">
        <v>1604</v>
      </c>
      <c r="B923" s="7" t="s">
        <v>1605</v>
      </c>
      <c r="C923" s="18">
        <v>686</v>
      </c>
      <c r="D923" s="15">
        <v>702</v>
      </c>
      <c r="E923" s="8">
        <f t="shared" si="112"/>
        <v>2.3323615160349753E-2</v>
      </c>
      <c r="F923" s="9">
        <f t="shared" si="113"/>
        <v>2.8080000000000003</v>
      </c>
      <c r="G923" s="10">
        <f t="shared" si="111"/>
        <v>290</v>
      </c>
      <c r="H923" s="5"/>
    </row>
    <row r="924" spans="1:8">
      <c r="A924" s="7" t="s">
        <v>1606</v>
      </c>
      <c r="B924" s="7" t="s">
        <v>1607</v>
      </c>
      <c r="C924" s="18">
        <v>536</v>
      </c>
      <c r="D924" s="15">
        <v>490</v>
      </c>
      <c r="E924" s="8">
        <f t="shared" si="112"/>
        <v>-8.582089552238803E-2</v>
      </c>
      <c r="F924" s="9">
        <f t="shared" si="113"/>
        <v>1.96</v>
      </c>
      <c r="G924" s="10">
        <f t="shared" si="111"/>
        <v>200</v>
      </c>
      <c r="H924" s="5"/>
    </row>
    <row r="925" spans="1:8">
      <c r="A925" s="7" t="s">
        <v>1608</v>
      </c>
      <c r="B925" s="7" t="s">
        <v>1609</v>
      </c>
      <c r="C925" s="18">
        <v>610</v>
      </c>
      <c r="D925" s="15">
        <v>559</v>
      </c>
      <c r="E925" s="8">
        <f t="shared" si="112"/>
        <v>-8.360655737704914E-2</v>
      </c>
      <c r="F925" s="9">
        <f t="shared" si="113"/>
        <v>2.2360000000000002</v>
      </c>
      <c r="G925" s="10">
        <f t="shared" si="111"/>
        <v>230</v>
      </c>
      <c r="H925" s="5"/>
    </row>
    <row r="926" spans="1:8">
      <c r="A926" s="7" t="s">
        <v>1610</v>
      </c>
      <c r="B926" s="7" t="s">
        <v>1611</v>
      </c>
      <c r="C926" s="18">
        <v>708</v>
      </c>
      <c r="D926" s="15">
        <v>674</v>
      </c>
      <c r="E926" s="8">
        <f t="shared" si="112"/>
        <v>-4.8022598870056443E-2</v>
      </c>
      <c r="F926" s="9">
        <f t="shared" si="113"/>
        <v>2.6960000000000002</v>
      </c>
      <c r="G926" s="10">
        <f t="shared" si="111"/>
        <v>270</v>
      </c>
      <c r="H926" s="5"/>
    </row>
    <row r="927" spans="1:8">
      <c r="A927" s="11" t="s">
        <v>1612</v>
      </c>
      <c r="B927" s="11" t="s">
        <v>1612</v>
      </c>
      <c r="C927" s="19">
        <v>803</v>
      </c>
      <c r="D927" s="15">
        <v>765</v>
      </c>
      <c r="E927" s="8">
        <f t="shared" si="112"/>
        <v>-4.7322540473225372E-2</v>
      </c>
      <c r="F927" s="9">
        <f t="shared" si="113"/>
        <v>3.06</v>
      </c>
      <c r="G927" s="10">
        <f t="shared" si="111"/>
        <v>310</v>
      </c>
      <c r="H927" s="5"/>
    </row>
    <row r="928" spans="1:8">
      <c r="A928" s="7" t="s">
        <v>1613</v>
      </c>
      <c r="B928" s="7" t="s">
        <v>1612</v>
      </c>
      <c r="C928" s="18">
        <v>803</v>
      </c>
      <c r="D928" s="15">
        <v>765</v>
      </c>
      <c r="E928" s="8">
        <f t="shared" si="112"/>
        <v>-4.7322540473225372E-2</v>
      </c>
      <c r="F928" s="9">
        <f t="shared" si="113"/>
        <v>3.06</v>
      </c>
      <c r="G928" s="10">
        <f t="shared" si="111"/>
        <v>310</v>
      </c>
      <c r="H928" s="5"/>
    </row>
    <row r="929" spans="1:8">
      <c r="A929" s="11" t="s">
        <v>1614</v>
      </c>
      <c r="B929" s="11" t="s">
        <v>1614</v>
      </c>
      <c r="C929" s="19">
        <v>531</v>
      </c>
      <c r="D929" s="15">
        <v>571</v>
      </c>
      <c r="E929" s="8">
        <f t="shared" si="112"/>
        <v>7.5329566854990482E-2</v>
      </c>
      <c r="F929" s="9">
        <f t="shared" si="113"/>
        <v>2.2840000000000003</v>
      </c>
      <c r="G929" s="10">
        <f t="shared" si="111"/>
        <v>230</v>
      </c>
      <c r="H929" s="5"/>
    </row>
    <row r="930" spans="1:8">
      <c r="A930" s="7" t="s">
        <v>1615</v>
      </c>
      <c r="B930" s="7" t="s">
        <v>1614</v>
      </c>
      <c r="C930" s="18">
        <v>531</v>
      </c>
      <c r="D930" s="15">
        <v>571</v>
      </c>
      <c r="E930" s="8">
        <f t="shared" si="112"/>
        <v>7.5329566854990482E-2</v>
      </c>
      <c r="F930" s="9">
        <f t="shared" si="113"/>
        <v>2.2840000000000003</v>
      </c>
      <c r="G930" s="10">
        <f t="shared" si="111"/>
        <v>230</v>
      </c>
      <c r="H930" s="5"/>
    </row>
    <row r="931" spans="1:8">
      <c r="A931" s="7" t="s">
        <v>1616</v>
      </c>
      <c r="B931" s="7" t="s">
        <v>1617</v>
      </c>
      <c r="C931" s="18">
        <v>628</v>
      </c>
      <c r="D931" s="15">
        <v>581</v>
      </c>
      <c r="E931" s="8">
        <f t="shared" si="112"/>
        <v>-7.484076433121023E-2</v>
      </c>
      <c r="F931" s="9">
        <f t="shared" si="113"/>
        <v>2.3239999999999998</v>
      </c>
      <c r="G931" s="10">
        <f t="shared" si="111"/>
        <v>240</v>
      </c>
      <c r="H931" s="5"/>
    </row>
    <row r="932" spans="1:8">
      <c r="A932" s="7" t="s">
        <v>1618</v>
      </c>
      <c r="B932" s="7" t="s">
        <v>1619</v>
      </c>
      <c r="C932" s="18">
        <v>720</v>
      </c>
      <c r="D932" s="15">
        <v>672</v>
      </c>
      <c r="E932" s="8">
        <f t="shared" si="112"/>
        <v>-6.6666666666666652E-2</v>
      </c>
      <c r="F932" s="9">
        <f t="shared" si="113"/>
        <v>2.6880000000000002</v>
      </c>
      <c r="G932" s="10">
        <f t="shared" si="111"/>
        <v>270</v>
      </c>
      <c r="H932" s="5"/>
    </row>
    <row r="933" spans="1:8">
      <c r="A933" s="7" t="s">
        <v>1620</v>
      </c>
      <c r="B933" s="7" t="s">
        <v>1621</v>
      </c>
      <c r="C933" s="18">
        <v>970</v>
      </c>
      <c r="D933" s="15">
        <v>718</v>
      </c>
      <c r="E933" s="8">
        <f t="shared" si="112"/>
        <v>-0.25979381443298966</v>
      </c>
      <c r="F933" s="9">
        <f t="shared" si="113"/>
        <v>2.8719999999999999</v>
      </c>
      <c r="G933" s="10">
        <f t="shared" si="111"/>
        <v>290</v>
      </c>
      <c r="H933" s="5"/>
    </row>
    <row r="934" spans="1:8">
      <c r="A934" s="7" t="s">
        <v>1622</v>
      </c>
      <c r="B934" s="7" t="s">
        <v>1623</v>
      </c>
      <c r="C934" s="18">
        <v>1034</v>
      </c>
      <c r="D934" s="15">
        <v>810</v>
      </c>
      <c r="E934" s="8">
        <f t="shared" si="112"/>
        <v>-0.2166344294003868</v>
      </c>
      <c r="F934" s="9">
        <f t="shared" si="113"/>
        <v>3.24</v>
      </c>
      <c r="G934" s="10">
        <f t="shared" si="111"/>
        <v>330</v>
      </c>
      <c r="H934" s="5"/>
    </row>
    <row r="935" spans="1:8">
      <c r="A935" s="11" t="s">
        <v>1624</v>
      </c>
      <c r="B935" s="11" t="s">
        <v>1624</v>
      </c>
      <c r="C935" s="19">
        <v>661</v>
      </c>
      <c r="D935" s="15">
        <v>687</v>
      </c>
      <c r="E935" s="8">
        <f t="shared" si="112"/>
        <v>3.9334341906202663E-2</v>
      </c>
      <c r="F935" s="9">
        <f t="shared" si="113"/>
        <v>2.7480000000000002</v>
      </c>
      <c r="G935" s="10">
        <f t="shared" si="111"/>
        <v>280</v>
      </c>
      <c r="H935" s="5"/>
    </row>
    <row r="936" spans="1:8">
      <c r="A936" s="7" t="s">
        <v>1625</v>
      </c>
      <c r="B936" s="7" t="s">
        <v>1624</v>
      </c>
      <c r="C936" s="18">
        <v>661</v>
      </c>
      <c r="D936" s="15">
        <v>687</v>
      </c>
      <c r="E936" s="8">
        <f t="shared" si="112"/>
        <v>3.9334341906202663E-2</v>
      </c>
      <c r="F936" s="9">
        <f t="shared" si="113"/>
        <v>2.7480000000000002</v>
      </c>
      <c r="G936" s="10">
        <f t="shared" si="111"/>
        <v>280</v>
      </c>
      <c r="H936" s="5"/>
    </row>
    <row r="937" spans="1:8">
      <c r="A937" s="7" t="s">
        <v>1626</v>
      </c>
      <c r="B937" s="7" t="s">
        <v>1627</v>
      </c>
      <c r="C937" s="18">
        <v>938</v>
      </c>
      <c r="D937" s="15">
        <v>702</v>
      </c>
      <c r="E937" s="8">
        <f t="shared" si="112"/>
        <v>-0.25159914712153519</v>
      </c>
      <c r="F937" s="9">
        <f t="shared" si="113"/>
        <v>2.8080000000000003</v>
      </c>
      <c r="G937" s="10">
        <f t="shared" si="111"/>
        <v>290</v>
      </c>
      <c r="H937" s="5"/>
    </row>
    <row r="938" spans="1:8">
      <c r="A938" s="7" t="s">
        <v>1628</v>
      </c>
      <c r="B938" s="7" t="s">
        <v>1629</v>
      </c>
      <c r="C938" s="18">
        <v>1122</v>
      </c>
      <c r="D938" s="15">
        <v>977</v>
      </c>
      <c r="E938" s="8">
        <f t="shared" si="112"/>
        <v>-0.1292335115864528</v>
      </c>
      <c r="F938" s="9">
        <f t="shared" si="113"/>
        <v>3.9079999999999999</v>
      </c>
      <c r="G938" s="10">
        <f t="shared" si="111"/>
        <v>400</v>
      </c>
      <c r="H938" s="5"/>
    </row>
    <row r="939" spans="1:8">
      <c r="A939" s="11" t="s">
        <v>1630</v>
      </c>
      <c r="B939" s="11" t="s">
        <v>1630</v>
      </c>
      <c r="C939" s="19">
        <v>1349</v>
      </c>
      <c r="D939" s="15">
        <v>1155</v>
      </c>
      <c r="E939" s="8">
        <f t="shared" si="112"/>
        <v>-0.1438102297998517</v>
      </c>
      <c r="F939" s="9">
        <f t="shared" si="113"/>
        <v>4.62</v>
      </c>
      <c r="G939" s="10">
        <f t="shared" si="111"/>
        <v>470</v>
      </c>
      <c r="H939" s="5"/>
    </row>
    <row r="940" spans="1:8">
      <c r="A940" s="11" t="s">
        <v>1631</v>
      </c>
      <c r="B940" s="11" t="s">
        <v>1631</v>
      </c>
      <c r="C940" s="19">
        <v>1257</v>
      </c>
      <c r="D940" s="15">
        <v>1355</v>
      </c>
      <c r="E940" s="8">
        <f t="shared" si="112"/>
        <v>7.7963404932378744E-2</v>
      </c>
      <c r="F940" s="9">
        <f t="shared" si="113"/>
        <v>5.42</v>
      </c>
      <c r="G940" s="10">
        <f t="shared" si="111"/>
        <v>550</v>
      </c>
      <c r="H940" s="5"/>
    </row>
    <row r="941" spans="1:8">
      <c r="A941" s="7" t="s">
        <v>1632</v>
      </c>
      <c r="B941" s="7" t="s">
        <v>1631</v>
      </c>
      <c r="C941" s="18">
        <v>1257</v>
      </c>
      <c r="D941" s="15">
        <v>1355</v>
      </c>
      <c r="E941" s="8">
        <f t="shared" si="112"/>
        <v>7.7963404932378744E-2</v>
      </c>
      <c r="F941" s="9">
        <f t="shared" si="113"/>
        <v>5.42</v>
      </c>
      <c r="G941" s="10">
        <f t="shared" si="111"/>
        <v>550</v>
      </c>
      <c r="H941" s="5"/>
    </row>
    <row r="942" spans="1:8">
      <c r="A942" s="7" t="s">
        <v>1633</v>
      </c>
      <c r="B942" s="7" t="s">
        <v>1634</v>
      </c>
      <c r="C942" s="18">
        <v>1879</v>
      </c>
      <c r="D942" s="15">
        <v>1425</v>
      </c>
      <c r="E942" s="8">
        <f t="shared" si="112"/>
        <v>-0.24161788185204891</v>
      </c>
      <c r="F942" s="9">
        <f t="shared" si="113"/>
        <v>5.7</v>
      </c>
      <c r="G942" s="10">
        <f t="shared" si="111"/>
        <v>570</v>
      </c>
      <c r="H942" s="5"/>
    </row>
    <row r="943" spans="1:8">
      <c r="A943" s="7" t="s">
        <v>1635</v>
      </c>
      <c r="B943" s="7" t="s">
        <v>1636</v>
      </c>
      <c r="C943" s="18">
        <v>1367</v>
      </c>
      <c r="D943" s="15">
        <v>1537</v>
      </c>
      <c r="E943" s="8">
        <f t="shared" si="112"/>
        <v>0.12435991221653264</v>
      </c>
      <c r="F943" s="9">
        <f t="shared" si="113"/>
        <v>6.1479999999999997</v>
      </c>
      <c r="G943" s="10">
        <f t="shared" si="111"/>
        <v>620</v>
      </c>
      <c r="H943" s="5"/>
    </row>
    <row r="944" spans="1:8">
      <c r="A944" s="7" t="s">
        <v>1637</v>
      </c>
      <c r="B944" s="7" t="s">
        <v>1638</v>
      </c>
      <c r="C944" s="18">
        <v>2256</v>
      </c>
      <c r="D944" s="15">
        <v>2319</v>
      </c>
      <c r="E944" s="8">
        <f t="shared" si="112"/>
        <v>2.7925531914893664E-2</v>
      </c>
      <c r="F944" s="9">
        <f t="shared" si="113"/>
        <v>9.2759999999999998</v>
      </c>
      <c r="G944" s="10">
        <f t="shared" si="111"/>
        <v>930</v>
      </c>
      <c r="H944" s="5"/>
    </row>
    <row r="945" spans="1:8">
      <c r="A945" s="7" t="s">
        <v>1639</v>
      </c>
      <c r="B945" s="7" t="s">
        <v>1640</v>
      </c>
      <c r="C945" s="18">
        <v>102</v>
      </c>
      <c r="D945" s="15">
        <f t="shared" ref="D945" si="114">C945*1.07</f>
        <v>109.14</v>
      </c>
      <c r="E945" s="8">
        <f t="shared" si="112"/>
        <v>7.0000000000000062E-2</v>
      </c>
      <c r="F945" s="9">
        <f t="shared" si="113"/>
        <v>0.43656</v>
      </c>
      <c r="G945" s="10">
        <f t="shared" si="111"/>
        <v>50</v>
      </c>
      <c r="H945" s="5"/>
    </row>
    <row r="946" spans="1:8">
      <c r="A946" s="11" t="s">
        <v>1641</v>
      </c>
      <c r="B946" s="11" t="s">
        <v>1641</v>
      </c>
      <c r="C946" s="19">
        <v>49</v>
      </c>
      <c r="D946" s="15">
        <v>47</v>
      </c>
      <c r="E946" s="8">
        <f t="shared" si="112"/>
        <v>-4.081632653061229E-2</v>
      </c>
      <c r="F946" s="9">
        <f t="shared" si="113"/>
        <v>0.188</v>
      </c>
      <c r="G946" s="10">
        <f t="shared" si="111"/>
        <v>20</v>
      </c>
      <c r="H946" s="5"/>
    </row>
    <row r="947" spans="1:8">
      <c r="A947" s="7" t="s">
        <v>1642</v>
      </c>
      <c r="B947" s="7" t="s">
        <v>1643</v>
      </c>
      <c r="C947" s="18">
        <v>154</v>
      </c>
      <c r="D947" s="15">
        <v>189</v>
      </c>
      <c r="E947" s="8">
        <f t="shared" si="112"/>
        <v>0.22727272727272729</v>
      </c>
      <c r="F947" s="9">
        <f t="shared" si="113"/>
        <v>0.75600000000000001</v>
      </c>
      <c r="G947" s="10">
        <f t="shared" si="111"/>
        <v>80</v>
      </c>
      <c r="H947" s="5"/>
    </row>
    <row r="948" spans="1:8">
      <c r="A948" s="11" t="s">
        <v>1644</v>
      </c>
      <c r="B948" s="11" t="s">
        <v>1644</v>
      </c>
      <c r="C948" s="19">
        <v>409</v>
      </c>
      <c r="D948" s="15">
        <v>460</v>
      </c>
      <c r="E948" s="8">
        <f t="shared" si="112"/>
        <v>0.12469437652811743</v>
      </c>
      <c r="F948" s="9">
        <f t="shared" si="113"/>
        <v>1.84</v>
      </c>
      <c r="G948" s="10">
        <f t="shared" si="111"/>
        <v>190</v>
      </c>
      <c r="H948" s="5"/>
    </row>
    <row r="949" spans="1:8">
      <c r="A949" s="11" t="s">
        <v>1645</v>
      </c>
      <c r="B949" s="11" t="s">
        <v>1645</v>
      </c>
      <c r="C949" s="19">
        <v>62</v>
      </c>
      <c r="D949" s="15">
        <v>63</v>
      </c>
      <c r="E949" s="8">
        <f t="shared" si="112"/>
        <v>1.6129032258064502E-2</v>
      </c>
      <c r="F949" s="9">
        <f t="shared" si="113"/>
        <v>0.252</v>
      </c>
      <c r="G949" s="10">
        <f t="shared" si="111"/>
        <v>30</v>
      </c>
      <c r="H949" s="5"/>
    </row>
    <row r="950" spans="1:8">
      <c r="A950" s="11" t="s">
        <v>1646</v>
      </c>
      <c r="B950" s="11" t="s">
        <v>1646</v>
      </c>
      <c r="C950" s="19">
        <v>63</v>
      </c>
      <c r="D950" s="15">
        <v>63</v>
      </c>
      <c r="E950" s="8">
        <f t="shared" si="112"/>
        <v>0</v>
      </c>
      <c r="F950" s="9">
        <f t="shared" si="113"/>
        <v>0.252</v>
      </c>
      <c r="G950" s="10">
        <f t="shared" si="111"/>
        <v>30</v>
      </c>
      <c r="H950" s="5"/>
    </row>
    <row r="951" spans="1:8">
      <c r="A951" s="11" t="s">
        <v>1647</v>
      </c>
      <c r="B951" s="11" t="s">
        <v>1647</v>
      </c>
      <c r="C951" s="19">
        <v>72</v>
      </c>
      <c r="D951" s="15">
        <v>67</v>
      </c>
      <c r="E951" s="8">
        <f t="shared" si="112"/>
        <v>-6.944444444444442E-2</v>
      </c>
      <c r="F951" s="9">
        <f t="shared" si="113"/>
        <v>0.26800000000000002</v>
      </c>
      <c r="G951" s="10">
        <f t="shared" si="111"/>
        <v>30</v>
      </c>
      <c r="H951" s="5"/>
    </row>
    <row r="952" spans="1:8">
      <c r="A952" s="11" t="s">
        <v>1648</v>
      </c>
      <c r="B952" s="11" t="s">
        <v>1648</v>
      </c>
      <c r="C952" s="19">
        <v>66</v>
      </c>
      <c r="D952" s="15">
        <v>67</v>
      </c>
      <c r="E952" s="8">
        <f t="shared" si="112"/>
        <v>1.5151515151515138E-2</v>
      </c>
      <c r="F952" s="9">
        <f t="shared" si="113"/>
        <v>0.26800000000000002</v>
      </c>
      <c r="G952" s="10">
        <f t="shared" si="111"/>
        <v>30</v>
      </c>
      <c r="H952" s="5"/>
    </row>
    <row r="953" spans="1:8">
      <c r="A953" s="11" t="s">
        <v>1649</v>
      </c>
      <c r="B953" s="11" t="s">
        <v>1649</v>
      </c>
      <c r="C953" s="19">
        <v>76</v>
      </c>
      <c r="D953" s="15">
        <v>71</v>
      </c>
      <c r="E953" s="8">
        <f t="shared" si="112"/>
        <v>-6.5789473684210509E-2</v>
      </c>
      <c r="F953" s="9">
        <f t="shared" si="113"/>
        <v>0.28400000000000003</v>
      </c>
      <c r="G953" s="10">
        <f t="shared" si="111"/>
        <v>30</v>
      </c>
      <c r="H953" s="5"/>
    </row>
    <row r="954" spans="1:8">
      <c r="A954" s="11" t="s">
        <v>1650</v>
      </c>
      <c r="B954" s="11" t="s">
        <v>1650</v>
      </c>
      <c r="C954" s="19">
        <v>116</v>
      </c>
      <c r="D954" s="15">
        <v>105</v>
      </c>
      <c r="E954" s="8">
        <f t="shared" si="112"/>
        <v>-9.4827586206896575E-2</v>
      </c>
      <c r="F954" s="9">
        <f t="shared" si="113"/>
        <v>0.42</v>
      </c>
      <c r="G954" s="10">
        <f t="shared" si="111"/>
        <v>50</v>
      </c>
      <c r="H954" s="5"/>
    </row>
    <row r="955" spans="1:8">
      <c r="A955" s="11" t="s">
        <v>1651</v>
      </c>
      <c r="B955" s="11" t="s">
        <v>1651</v>
      </c>
      <c r="C955" s="19">
        <v>399</v>
      </c>
      <c r="D955" s="15">
        <v>401</v>
      </c>
      <c r="E955" s="8">
        <f t="shared" si="112"/>
        <v>5.0125313283209127E-3</v>
      </c>
      <c r="F955" s="9">
        <f t="shared" si="113"/>
        <v>1.6040000000000001</v>
      </c>
      <c r="G955" s="10">
        <f t="shared" si="111"/>
        <v>170</v>
      </c>
      <c r="H955" s="5"/>
    </row>
    <row r="956" spans="1:8">
      <c r="A956" s="11" t="s">
        <v>1652</v>
      </c>
      <c r="B956" s="11" t="s">
        <v>1652</v>
      </c>
      <c r="C956" s="19">
        <v>210</v>
      </c>
      <c r="D956" s="15">
        <v>204</v>
      </c>
      <c r="E956" s="8">
        <f t="shared" si="112"/>
        <v>-2.8571428571428581E-2</v>
      </c>
      <c r="F956" s="9">
        <f t="shared" si="113"/>
        <v>0.81600000000000006</v>
      </c>
      <c r="G956" s="10">
        <f t="shared" si="111"/>
        <v>90</v>
      </c>
      <c r="H956" s="5"/>
    </row>
    <row r="957" spans="1:8">
      <c r="A957" s="7" t="s">
        <v>1653</v>
      </c>
      <c r="B957" s="7" t="s">
        <v>1654</v>
      </c>
      <c r="C957" s="18">
        <v>169</v>
      </c>
      <c r="D957" s="15">
        <v>149</v>
      </c>
      <c r="E957" s="8">
        <f t="shared" si="112"/>
        <v>-0.11834319526627224</v>
      </c>
      <c r="F957" s="9">
        <f t="shared" si="113"/>
        <v>0.59599999999999997</v>
      </c>
      <c r="G957" s="10">
        <f t="shared" si="111"/>
        <v>60</v>
      </c>
      <c r="H957" s="5"/>
    </row>
    <row r="958" spans="1:8">
      <c r="A958" s="7" t="s">
        <v>1655</v>
      </c>
      <c r="B958" s="7" t="s">
        <v>1656</v>
      </c>
      <c r="C958" s="18">
        <v>459</v>
      </c>
      <c r="D958" s="15">
        <v>333</v>
      </c>
      <c r="E958" s="8">
        <f t="shared" si="112"/>
        <v>-0.27450980392156865</v>
      </c>
      <c r="F958" s="9">
        <f t="shared" si="113"/>
        <v>1.3320000000000001</v>
      </c>
      <c r="G958" s="10">
        <f t="shared" si="111"/>
        <v>140</v>
      </c>
      <c r="H958" s="5"/>
    </row>
    <row r="959" spans="1:8">
      <c r="A959" s="7" t="s">
        <v>1657</v>
      </c>
      <c r="B959" s="7" t="s">
        <v>1658</v>
      </c>
      <c r="C959" s="18">
        <v>235</v>
      </c>
      <c r="D959" s="15">
        <v>193</v>
      </c>
      <c r="E959" s="8">
        <f t="shared" si="112"/>
        <v>-0.17872340425531918</v>
      </c>
      <c r="F959" s="9">
        <f t="shared" si="113"/>
        <v>0.77200000000000002</v>
      </c>
      <c r="G959" s="10">
        <f t="shared" si="111"/>
        <v>80</v>
      </c>
      <c r="H959" s="5"/>
    </row>
    <row r="960" spans="1:8">
      <c r="A960" s="7" t="s">
        <v>1659</v>
      </c>
      <c r="B960" s="7" t="s">
        <v>1660</v>
      </c>
      <c r="C960" s="18">
        <v>354</v>
      </c>
      <c r="D960" s="15">
        <v>259</v>
      </c>
      <c r="E960" s="8">
        <f t="shared" si="112"/>
        <v>-0.26836158192090398</v>
      </c>
      <c r="F960" s="9">
        <f t="shared" si="113"/>
        <v>1.036</v>
      </c>
      <c r="G960" s="10">
        <f t="shared" si="111"/>
        <v>110</v>
      </c>
      <c r="H960" s="5"/>
    </row>
    <row r="961" spans="1:8">
      <c r="A961" s="11" t="s">
        <v>1661</v>
      </c>
      <c r="B961" s="11" t="s">
        <v>1661</v>
      </c>
      <c r="C961" s="19">
        <v>179</v>
      </c>
      <c r="D961" s="15">
        <v>144</v>
      </c>
      <c r="E961" s="8">
        <f t="shared" si="112"/>
        <v>-0.1955307262569832</v>
      </c>
      <c r="F961" s="9">
        <f t="shared" si="113"/>
        <v>0.57600000000000007</v>
      </c>
      <c r="G961" s="10">
        <f t="shared" si="111"/>
        <v>60</v>
      </c>
      <c r="H961" s="5"/>
    </row>
    <row r="962" spans="1:8">
      <c r="A962" s="7" t="s">
        <v>1662</v>
      </c>
      <c r="B962" s="7" t="s">
        <v>1661</v>
      </c>
      <c r="C962" s="18">
        <v>179</v>
      </c>
      <c r="D962" s="15">
        <v>144</v>
      </c>
      <c r="E962" s="8">
        <f t="shared" si="112"/>
        <v>-0.1955307262569832</v>
      </c>
      <c r="F962" s="9">
        <f t="shared" si="113"/>
        <v>0.57600000000000007</v>
      </c>
      <c r="G962" s="10">
        <f t="shared" ref="G962:G1025" si="115">CEILING(F962*100,10)</f>
        <v>60</v>
      </c>
      <c r="H962" s="5"/>
    </row>
    <row r="963" spans="1:8">
      <c r="A963" s="7" t="s">
        <v>1663</v>
      </c>
      <c r="B963" s="7" t="s">
        <v>1664</v>
      </c>
      <c r="C963" s="18">
        <v>543</v>
      </c>
      <c r="D963" s="15">
        <v>380</v>
      </c>
      <c r="E963" s="8">
        <f t="shared" ref="E963:E1026" si="116">D963/C963-1</f>
        <v>-0.30018416206261511</v>
      </c>
      <c r="F963" s="9">
        <f t="shared" ref="F963:F1026" si="117">D963*0.4%</f>
        <v>1.52</v>
      </c>
      <c r="G963" s="10">
        <f t="shared" si="115"/>
        <v>160</v>
      </c>
      <c r="H963" s="5"/>
    </row>
    <row r="964" spans="1:8">
      <c r="A964" s="7" t="s">
        <v>1665</v>
      </c>
      <c r="B964" s="7" t="s">
        <v>1666</v>
      </c>
      <c r="C964" s="18">
        <v>99</v>
      </c>
      <c r="D964" s="15">
        <f t="shared" ref="D964" si="118">C964*1.07</f>
        <v>105.93</v>
      </c>
      <c r="E964" s="8">
        <f t="shared" si="116"/>
        <v>7.0000000000000062E-2</v>
      </c>
      <c r="F964" s="9">
        <f t="shared" si="117"/>
        <v>0.42372000000000004</v>
      </c>
      <c r="G964" s="10">
        <f t="shared" si="115"/>
        <v>50</v>
      </c>
      <c r="H964" s="5"/>
    </row>
    <row r="965" spans="1:8">
      <c r="A965" s="7" t="s">
        <v>1667</v>
      </c>
      <c r="B965" s="7" t="s">
        <v>1668</v>
      </c>
      <c r="C965" s="18">
        <v>392</v>
      </c>
      <c r="D965" s="15">
        <v>296</v>
      </c>
      <c r="E965" s="8">
        <f t="shared" si="116"/>
        <v>-0.24489795918367352</v>
      </c>
      <c r="F965" s="9">
        <f t="shared" si="117"/>
        <v>1.1839999999999999</v>
      </c>
      <c r="G965" s="10">
        <f t="shared" si="115"/>
        <v>120</v>
      </c>
      <c r="H965" s="5"/>
    </row>
    <row r="966" spans="1:8">
      <c r="A966" s="7" t="s">
        <v>1669</v>
      </c>
      <c r="B966" s="7" t="s">
        <v>1670</v>
      </c>
      <c r="C966" s="18">
        <v>9742</v>
      </c>
      <c r="D966" s="15">
        <f t="shared" ref="D966:D971" si="119">C966*1.07</f>
        <v>10423.94</v>
      </c>
      <c r="E966" s="8">
        <f t="shared" si="116"/>
        <v>7.0000000000000062E-2</v>
      </c>
      <c r="F966" s="9">
        <f t="shared" si="117"/>
        <v>41.69576</v>
      </c>
      <c r="G966" s="10">
        <f t="shared" si="115"/>
        <v>4170</v>
      </c>
      <c r="H966" s="5"/>
    </row>
    <row r="967" spans="1:8">
      <c r="A967" s="7" t="s">
        <v>1671</v>
      </c>
      <c r="B967" s="7" t="s">
        <v>1672</v>
      </c>
      <c r="C967" s="18">
        <v>660</v>
      </c>
      <c r="D967" s="15">
        <f t="shared" si="119"/>
        <v>706.2</v>
      </c>
      <c r="E967" s="8">
        <f t="shared" si="116"/>
        <v>7.0000000000000062E-2</v>
      </c>
      <c r="F967" s="9">
        <f t="shared" si="117"/>
        <v>2.8248000000000002</v>
      </c>
      <c r="G967" s="10">
        <f t="shared" si="115"/>
        <v>290</v>
      </c>
      <c r="H967" s="5"/>
    </row>
    <row r="968" spans="1:8">
      <c r="A968" s="7" t="s">
        <v>1673</v>
      </c>
      <c r="B968" s="7" t="s">
        <v>1674</v>
      </c>
      <c r="C968" s="18">
        <v>828</v>
      </c>
      <c r="D968" s="15">
        <f t="shared" si="119"/>
        <v>885.96</v>
      </c>
      <c r="E968" s="8">
        <f t="shared" si="116"/>
        <v>7.0000000000000062E-2</v>
      </c>
      <c r="F968" s="9">
        <f t="shared" si="117"/>
        <v>3.5438400000000003</v>
      </c>
      <c r="G968" s="10">
        <f t="shared" si="115"/>
        <v>360</v>
      </c>
      <c r="H968" s="5"/>
    </row>
    <row r="969" spans="1:8">
      <c r="A969" s="7" t="s">
        <v>1675</v>
      </c>
      <c r="B969" s="7" t="s">
        <v>1676</v>
      </c>
      <c r="C969" s="18">
        <v>11432</v>
      </c>
      <c r="D969" s="15">
        <f t="shared" si="119"/>
        <v>12232.240000000002</v>
      </c>
      <c r="E969" s="8">
        <f t="shared" si="116"/>
        <v>7.0000000000000062E-2</v>
      </c>
      <c r="F969" s="9">
        <f t="shared" si="117"/>
        <v>48.928960000000011</v>
      </c>
      <c r="G969" s="10">
        <f t="shared" si="115"/>
        <v>4900</v>
      </c>
      <c r="H969" s="5"/>
    </row>
    <row r="970" spans="1:8">
      <c r="A970" s="7" t="s">
        <v>1677</v>
      </c>
      <c r="B970" s="7" t="s">
        <v>1678</v>
      </c>
      <c r="C970" s="18">
        <v>7502</v>
      </c>
      <c r="D970" s="15">
        <f t="shared" si="119"/>
        <v>8027.14</v>
      </c>
      <c r="E970" s="8">
        <f t="shared" si="116"/>
        <v>7.0000000000000062E-2</v>
      </c>
      <c r="F970" s="9">
        <f t="shared" si="117"/>
        <v>32.108560000000004</v>
      </c>
      <c r="G970" s="10">
        <f t="shared" si="115"/>
        <v>3220</v>
      </c>
      <c r="H970" s="5"/>
    </row>
    <row r="971" spans="1:8">
      <c r="A971" s="7" t="s">
        <v>1679</v>
      </c>
      <c r="B971" s="7" t="s">
        <v>1680</v>
      </c>
      <c r="C971" s="18">
        <v>5115</v>
      </c>
      <c r="D971" s="15">
        <f t="shared" si="119"/>
        <v>5473.05</v>
      </c>
      <c r="E971" s="8">
        <f t="shared" si="116"/>
        <v>7.0000000000000062E-2</v>
      </c>
      <c r="F971" s="9">
        <f t="shared" si="117"/>
        <v>21.892200000000003</v>
      </c>
      <c r="G971" s="10">
        <f t="shared" si="115"/>
        <v>2190</v>
      </c>
      <c r="H971" s="5"/>
    </row>
    <row r="972" spans="1:8">
      <c r="A972" s="7" t="s">
        <v>1681</v>
      </c>
      <c r="B972" s="7" t="s">
        <v>1682</v>
      </c>
      <c r="C972" s="18">
        <v>4695</v>
      </c>
      <c r="D972" s="15">
        <v>5538</v>
      </c>
      <c r="E972" s="8">
        <f t="shared" si="116"/>
        <v>0.17955271565495212</v>
      </c>
      <c r="F972" s="9">
        <f t="shared" si="117"/>
        <v>22.152000000000001</v>
      </c>
      <c r="G972" s="10">
        <f t="shared" si="115"/>
        <v>2220</v>
      </c>
      <c r="H972" s="5"/>
    </row>
    <row r="973" spans="1:8">
      <c r="A973" s="7" t="s">
        <v>1683</v>
      </c>
      <c r="B973" s="7" t="s">
        <v>1684</v>
      </c>
      <c r="C973" s="18">
        <v>1275</v>
      </c>
      <c r="D973" s="15">
        <f t="shared" ref="D973" si="120">C973*1.07</f>
        <v>1364.25</v>
      </c>
      <c r="E973" s="8">
        <f t="shared" si="116"/>
        <v>7.0000000000000062E-2</v>
      </c>
      <c r="F973" s="9">
        <f t="shared" si="117"/>
        <v>5.4569999999999999</v>
      </c>
      <c r="G973" s="10">
        <f t="shared" si="115"/>
        <v>550</v>
      </c>
      <c r="H973" s="5"/>
    </row>
    <row r="974" spans="1:8">
      <c r="A974" s="7" t="s">
        <v>1685</v>
      </c>
      <c r="B974" s="7" t="s">
        <v>1686</v>
      </c>
      <c r="C974" s="18">
        <v>388</v>
      </c>
      <c r="D974" s="15">
        <v>398</v>
      </c>
      <c r="E974" s="8">
        <f t="shared" si="116"/>
        <v>2.5773195876288568E-2</v>
      </c>
      <c r="F974" s="9">
        <f t="shared" si="117"/>
        <v>1.5920000000000001</v>
      </c>
      <c r="G974" s="10">
        <f t="shared" si="115"/>
        <v>160</v>
      </c>
      <c r="H974" s="5"/>
    </row>
    <row r="975" spans="1:8">
      <c r="A975" s="11" t="s">
        <v>1687</v>
      </c>
      <c r="B975" s="11" t="s">
        <v>1687</v>
      </c>
      <c r="C975" s="19">
        <v>53</v>
      </c>
      <c r="D975" s="15">
        <v>57</v>
      </c>
      <c r="E975" s="8">
        <f t="shared" si="116"/>
        <v>7.547169811320753E-2</v>
      </c>
      <c r="F975" s="9">
        <f t="shared" si="117"/>
        <v>0.22800000000000001</v>
      </c>
      <c r="G975" s="10">
        <f t="shared" si="115"/>
        <v>30</v>
      </c>
      <c r="H975" s="5"/>
    </row>
    <row r="976" spans="1:8">
      <c r="A976" s="7" t="s">
        <v>1688</v>
      </c>
      <c r="B976" s="7" t="s">
        <v>1689</v>
      </c>
      <c r="C976" s="18">
        <v>4168</v>
      </c>
      <c r="D976" s="15">
        <v>3298</v>
      </c>
      <c r="E976" s="8">
        <f t="shared" si="116"/>
        <v>-0.2087332053742802</v>
      </c>
      <c r="F976" s="9">
        <f t="shared" si="117"/>
        <v>13.192</v>
      </c>
      <c r="G976" s="10">
        <f t="shared" si="115"/>
        <v>1320</v>
      </c>
      <c r="H976" s="5"/>
    </row>
    <row r="977" spans="1:8">
      <c r="A977" s="7" t="s">
        <v>1690</v>
      </c>
      <c r="B977" s="7" t="s">
        <v>1691</v>
      </c>
      <c r="C977" s="18">
        <v>2660</v>
      </c>
      <c r="D977" s="15">
        <v>2365</v>
      </c>
      <c r="E977" s="8">
        <f t="shared" si="116"/>
        <v>-0.11090225563909772</v>
      </c>
      <c r="F977" s="9">
        <f t="shared" si="117"/>
        <v>9.4600000000000009</v>
      </c>
      <c r="G977" s="10">
        <f t="shared" si="115"/>
        <v>950</v>
      </c>
      <c r="H977" s="5"/>
    </row>
    <row r="978" spans="1:8">
      <c r="A978" s="7" t="s">
        <v>1692</v>
      </c>
      <c r="B978" s="7" t="s">
        <v>1693</v>
      </c>
      <c r="C978" s="18">
        <v>9165</v>
      </c>
      <c r="D978" s="15">
        <v>7083</v>
      </c>
      <c r="E978" s="8">
        <f t="shared" si="116"/>
        <v>-0.22716857610474628</v>
      </c>
      <c r="F978" s="9">
        <f t="shared" si="117"/>
        <v>28.332000000000001</v>
      </c>
      <c r="G978" s="10">
        <f t="shared" si="115"/>
        <v>2840</v>
      </c>
      <c r="H978" s="5"/>
    </row>
    <row r="979" spans="1:8">
      <c r="A979" s="11" t="s">
        <v>1694</v>
      </c>
      <c r="B979" s="11" t="s">
        <v>1694</v>
      </c>
      <c r="C979" s="19">
        <v>3061</v>
      </c>
      <c r="D979" s="15">
        <v>2750</v>
      </c>
      <c r="E979" s="8">
        <f t="shared" si="116"/>
        <v>-0.10160078405749751</v>
      </c>
      <c r="F979" s="9">
        <f t="shared" si="117"/>
        <v>11</v>
      </c>
      <c r="G979" s="10">
        <f t="shared" si="115"/>
        <v>1100</v>
      </c>
      <c r="H979" s="5"/>
    </row>
    <row r="980" spans="1:8">
      <c r="A980" s="11" t="s">
        <v>1695</v>
      </c>
      <c r="B980" s="11" t="s">
        <v>1695</v>
      </c>
      <c r="C980" s="19">
        <v>1362</v>
      </c>
      <c r="D980" s="15">
        <v>1168</v>
      </c>
      <c r="E980" s="8">
        <f t="shared" si="116"/>
        <v>-0.14243759177679882</v>
      </c>
      <c r="F980" s="9">
        <f t="shared" si="117"/>
        <v>4.6719999999999997</v>
      </c>
      <c r="G980" s="10">
        <f t="shared" si="115"/>
        <v>470</v>
      </c>
      <c r="H980" s="5"/>
    </row>
    <row r="981" spans="1:8">
      <c r="A981" s="11" t="s">
        <v>1696</v>
      </c>
      <c r="B981" s="11" t="s">
        <v>1696</v>
      </c>
      <c r="C981" s="19">
        <v>6502</v>
      </c>
      <c r="D981" s="15">
        <v>5093</v>
      </c>
      <c r="E981" s="8">
        <f t="shared" si="116"/>
        <v>-0.21670255306059671</v>
      </c>
      <c r="F981" s="9">
        <f t="shared" si="117"/>
        <v>20.372</v>
      </c>
      <c r="G981" s="10">
        <f t="shared" si="115"/>
        <v>2040</v>
      </c>
      <c r="H981" s="5"/>
    </row>
    <row r="982" spans="1:8">
      <c r="A982" s="11" t="s">
        <v>1697</v>
      </c>
      <c r="B982" s="11" t="s">
        <v>1697</v>
      </c>
      <c r="C982" s="19">
        <v>7925</v>
      </c>
      <c r="D982" s="15">
        <v>6001</v>
      </c>
      <c r="E982" s="8">
        <f t="shared" si="116"/>
        <v>-0.24277602523659303</v>
      </c>
      <c r="F982" s="9">
        <f t="shared" si="117"/>
        <v>24.004000000000001</v>
      </c>
      <c r="G982" s="10">
        <f t="shared" si="115"/>
        <v>2410</v>
      </c>
      <c r="H982" s="5"/>
    </row>
    <row r="983" spans="1:8">
      <c r="A983" s="7" t="s">
        <v>1698</v>
      </c>
      <c r="B983" s="7" t="s">
        <v>1699</v>
      </c>
      <c r="C983" s="18">
        <v>5338</v>
      </c>
      <c r="D983" s="15">
        <v>5848</v>
      </c>
      <c r="E983" s="8">
        <f t="shared" si="116"/>
        <v>9.5541401273885329E-2</v>
      </c>
      <c r="F983" s="9">
        <f t="shared" si="117"/>
        <v>23.391999999999999</v>
      </c>
      <c r="G983" s="10">
        <f t="shared" si="115"/>
        <v>2340</v>
      </c>
      <c r="H983" s="5"/>
    </row>
    <row r="984" spans="1:8">
      <c r="A984" s="12" t="s">
        <v>1700</v>
      </c>
      <c r="B984" s="12" t="s">
        <v>1701</v>
      </c>
      <c r="C984" s="18">
        <v>5338</v>
      </c>
      <c r="D984" s="15">
        <v>5848</v>
      </c>
      <c r="E984" s="8">
        <f t="shared" si="116"/>
        <v>9.5541401273885329E-2</v>
      </c>
      <c r="F984" s="9">
        <f t="shared" si="117"/>
        <v>23.391999999999999</v>
      </c>
      <c r="G984" s="10">
        <f t="shared" si="115"/>
        <v>2340</v>
      </c>
      <c r="H984" s="5"/>
    </row>
    <row r="985" spans="1:8">
      <c r="A985" s="7" t="s">
        <v>1702</v>
      </c>
      <c r="B985" s="7" t="s">
        <v>1703</v>
      </c>
      <c r="C985" s="18">
        <v>5548</v>
      </c>
      <c r="D985" s="15">
        <v>6112</v>
      </c>
      <c r="E985" s="8">
        <f t="shared" si="116"/>
        <v>0.10165825522710881</v>
      </c>
      <c r="F985" s="9">
        <f t="shared" si="117"/>
        <v>24.448</v>
      </c>
      <c r="G985" s="10">
        <f t="shared" si="115"/>
        <v>2450</v>
      </c>
      <c r="H985" s="5"/>
    </row>
    <row r="986" spans="1:8">
      <c r="A986" s="7" t="s">
        <v>1704</v>
      </c>
      <c r="B986" s="7" t="s">
        <v>1705</v>
      </c>
      <c r="C986" s="18">
        <v>276</v>
      </c>
      <c r="D986" s="15">
        <f t="shared" ref="D986:D988" si="121">C986*1.07</f>
        <v>295.32</v>
      </c>
      <c r="E986" s="8">
        <f t="shared" si="116"/>
        <v>7.0000000000000062E-2</v>
      </c>
      <c r="F986" s="9">
        <f t="shared" si="117"/>
        <v>1.1812800000000001</v>
      </c>
      <c r="G986" s="10">
        <f t="shared" si="115"/>
        <v>120</v>
      </c>
      <c r="H986" s="5"/>
    </row>
    <row r="987" spans="1:8">
      <c r="A987" s="7" t="s">
        <v>1706</v>
      </c>
      <c r="B987" s="7" t="s">
        <v>1707</v>
      </c>
      <c r="C987" s="18">
        <v>310</v>
      </c>
      <c r="D987" s="15">
        <f t="shared" si="121"/>
        <v>331.70000000000005</v>
      </c>
      <c r="E987" s="8">
        <f t="shared" si="116"/>
        <v>7.0000000000000062E-2</v>
      </c>
      <c r="F987" s="9">
        <f t="shared" si="117"/>
        <v>1.3268000000000002</v>
      </c>
      <c r="G987" s="10">
        <f t="shared" si="115"/>
        <v>140</v>
      </c>
      <c r="H987" s="5"/>
    </row>
    <row r="988" spans="1:8">
      <c r="A988" s="7" t="s">
        <v>1708</v>
      </c>
      <c r="B988" s="7" t="s">
        <v>1709</v>
      </c>
      <c r="C988" s="18">
        <v>318</v>
      </c>
      <c r="D988" s="15">
        <f t="shared" si="121"/>
        <v>340.26000000000005</v>
      </c>
      <c r="E988" s="8">
        <f t="shared" si="116"/>
        <v>7.0000000000000062E-2</v>
      </c>
      <c r="F988" s="9">
        <f t="shared" si="117"/>
        <v>1.3610400000000002</v>
      </c>
      <c r="G988" s="10">
        <f t="shared" si="115"/>
        <v>140</v>
      </c>
      <c r="H988" s="5"/>
    </row>
    <row r="989" spans="1:8">
      <c r="A989" s="7" t="s">
        <v>1710</v>
      </c>
      <c r="B989" s="7" t="s">
        <v>1711</v>
      </c>
      <c r="C989" s="18">
        <v>339</v>
      </c>
      <c r="D989" s="15">
        <v>334</v>
      </c>
      <c r="E989" s="8">
        <f t="shared" si="116"/>
        <v>-1.4749262536873142E-2</v>
      </c>
      <c r="F989" s="9">
        <f t="shared" si="117"/>
        <v>1.3360000000000001</v>
      </c>
      <c r="G989" s="10">
        <f t="shared" si="115"/>
        <v>140</v>
      </c>
      <c r="H989" s="5"/>
    </row>
    <row r="990" spans="1:8">
      <c r="A990" s="7" t="s">
        <v>1712</v>
      </c>
      <c r="B990" s="7" t="s">
        <v>1713</v>
      </c>
      <c r="C990" s="18">
        <v>318</v>
      </c>
      <c r="D990" s="15">
        <f t="shared" ref="D990:D993" si="122">C990*1.07</f>
        <v>340.26000000000005</v>
      </c>
      <c r="E990" s="8">
        <f t="shared" si="116"/>
        <v>7.0000000000000062E-2</v>
      </c>
      <c r="F990" s="9">
        <f t="shared" si="117"/>
        <v>1.3610400000000002</v>
      </c>
      <c r="G990" s="10">
        <f t="shared" si="115"/>
        <v>140</v>
      </c>
      <c r="H990" s="5"/>
    </row>
    <row r="991" spans="1:8">
      <c r="A991" s="7" t="s">
        <v>1714</v>
      </c>
      <c r="B991" s="7" t="s">
        <v>1715</v>
      </c>
      <c r="C991" s="18">
        <v>339</v>
      </c>
      <c r="D991" s="15">
        <f t="shared" si="122"/>
        <v>362.73</v>
      </c>
      <c r="E991" s="8">
        <f t="shared" si="116"/>
        <v>7.0000000000000062E-2</v>
      </c>
      <c r="F991" s="9">
        <f t="shared" si="117"/>
        <v>1.4509200000000002</v>
      </c>
      <c r="G991" s="10">
        <f t="shared" si="115"/>
        <v>150</v>
      </c>
      <c r="H991" s="5"/>
    </row>
    <row r="992" spans="1:8">
      <c r="A992" s="7" t="s">
        <v>1716</v>
      </c>
      <c r="B992" s="7" t="s">
        <v>1717</v>
      </c>
      <c r="C992" s="18">
        <v>355</v>
      </c>
      <c r="D992" s="15">
        <f t="shared" si="122"/>
        <v>379.85</v>
      </c>
      <c r="E992" s="8">
        <f t="shared" si="116"/>
        <v>7.0000000000000062E-2</v>
      </c>
      <c r="F992" s="9">
        <f t="shared" si="117"/>
        <v>1.5194000000000001</v>
      </c>
      <c r="G992" s="10">
        <f t="shared" si="115"/>
        <v>160</v>
      </c>
      <c r="H992" s="5"/>
    </row>
    <row r="993" spans="1:8">
      <c r="A993" s="7" t="s">
        <v>1718</v>
      </c>
      <c r="B993" s="7" t="s">
        <v>1719</v>
      </c>
      <c r="C993" s="18">
        <v>373</v>
      </c>
      <c r="D993" s="15">
        <f t="shared" si="122"/>
        <v>399.11</v>
      </c>
      <c r="E993" s="8">
        <f t="shared" si="116"/>
        <v>7.0000000000000062E-2</v>
      </c>
      <c r="F993" s="9">
        <f t="shared" si="117"/>
        <v>1.5964400000000001</v>
      </c>
      <c r="G993" s="10">
        <f t="shared" si="115"/>
        <v>160</v>
      </c>
      <c r="H993" s="5"/>
    </row>
    <row r="994" spans="1:8">
      <c r="A994" s="7" t="s">
        <v>1720</v>
      </c>
      <c r="B994" s="7" t="s">
        <v>1721</v>
      </c>
      <c r="C994" s="18">
        <v>419</v>
      </c>
      <c r="D994" s="15">
        <v>431</v>
      </c>
      <c r="E994" s="8">
        <f t="shared" si="116"/>
        <v>2.8639618138424749E-2</v>
      </c>
      <c r="F994" s="9">
        <f t="shared" si="117"/>
        <v>1.724</v>
      </c>
      <c r="G994" s="10">
        <f t="shared" si="115"/>
        <v>180</v>
      </c>
      <c r="H994" s="5"/>
    </row>
    <row r="995" spans="1:8">
      <c r="A995" s="7" t="s">
        <v>1722</v>
      </c>
      <c r="B995" s="7" t="s">
        <v>1723</v>
      </c>
      <c r="C995" s="18">
        <v>440</v>
      </c>
      <c r="D995" s="15">
        <v>406</v>
      </c>
      <c r="E995" s="8">
        <f t="shared" si="116"/>
        <v>-7.7272727272727271E-2</v>
      </c>
      <c r="F995" s="9">
        <f t="shared" si="117"/>
        <v>1.6240000000000001</v>
      </c>
      <c r="G995" s="10">
        <f t="shared" si="115"/>
        <v>170</v>
      </c>
      <c r="H995" s="5"/>
    </row>
    <row r="996" spans="1:8">
      <c r="A996" s="11" t="s">
        <v>1724</v>
      </c>
      <c r="B996" s="11" t="s">
        <v>1724</v>
      </c>
      <c r="C996" s="19">
        <v>263</v>
      </c>
      <c r="D996" s="15">
        <v>255</v>
      </c>
      <c r="E996" s="8">
        <f t="shared" si="116"/>
        <v>-3.041825095057038E-2</v>
      </c>
      <c r="F996" s="9">
        <f t="shared" si="117"/>
        <v>1.02</v>
      </c>
      <c r="G996" s="10">
        <f t="shared" si="115"/>
        <v>110</v>
      </c>
      <c r="H996" s="5"/>
    </row>
    <row r="997" spans="1:8">
      <c r="A997" s="7" t="s">
        <v>1725</v>
      </c>
      <c r="B997" s="7" t="s">
        <v>1724</v>
      </c>
      <c r="C997" s="18">
        <v>263</v>
      </c>
      <c r="D997" s="15">
        <v>255</v>
      </c>
      <c r="E997" s="8">
        <f t="shared" si="116"/>
        <v>-3.041825095057038E-2</v>
      </c>
      <c r="F997" s="9">
        <f t="shared" si="117"/>
        <v>1.02</v>
      </c>
      <c r="G997" s="10">
        <f t="shared" si="115"/>
        <v>110</v>
      </c>
      <c r="H997" s="5"/>
    </row>
    <row r="998" spans="1:8">
      <c r="A998" s="7" t="s">
        <v>1726</v>
      </c>
      <c r="B998" s="7" t="s">
        <v>1727</v>
      </c>
      <c r="C998" s="18">
        <v>297</v>
      </c>
      <c r="D998" s="15">
        <v>301</v>
      </c>
      <c r="E998" s="8">
        <f t="shared" si="116"/>
        <v>1.3468013468013407E-2</v>
      </c>
      <c r="F998" s="9">
        <f t="shared" si="117"/>
        <v>1.204</v>
      </c>
      <c r="G998" s="10">
        <f t="shared" si="115"/>
        <v>130</v>
      </c>
      <c r="H998" s="5"/>
    </row>
    <row r="999" spans="1:8">
      <c r="A999" s="12" t="s">
        <v>1728</v>
      </c>
      <c r="B999" s="12" t="s">
        <v>1729</v>
      </c>
      <c r="C999" s="18">
        <v>318</v>
      </c>
      <c r="D999" s="15">
        <v>335</v>
      </c>
      <c r="E999" s="8">
        <f t="shared" si="116"/>
        <v>5.3459119496855445E-2</v>
      </c>
      <c r="F999" s="9">
        <f t="shared" si="117"/>
        <v>1.34</v>
      </c>
      <c r="G999" s="10">
        <f t="shared" si="115"/>
        <v>140</v>
      </c>
      <c r="H999" s="5"/>
    </row>
    <row r="1000" spans="1:8">
      <c r="A1000" s="7" t="s">
        <v>1730</v>
      </c>
      <c r="B1000" s="7" t="s">
        <v>1731</v>
      </c>
      <c r="C1000" s="18">
        <v>339</v>
      </c>
      <c r="D1000" s="15">
        <v>345</v>
      </c>
      <c r="E1000" s="8">
        <f t="shared" si="116"/>
        <v>1.7699115044247815E-2</v>
      </c>
      <c r="F1000" s="9">
        <f t="shared" si="117"/>
        <v>1.3800000000000001</v>
      </c>
      <c r="G1000" s="10">
        <f t="shared" si="115"/>
        <v>140</v>
      </c>
      <c r="H1000" s="5"/>
    </row>
    <row r="1001" spans="1:8">
      <c r="A1001" s="7" t="s">
        <v>1732</v>
      </c>
      <c r="B1001" s="7" t="s">
        <v>1733</v>
      </c>
      <c r="C1001" s="18">
        <v>360</v>
      </c>
      <c r="D1001" s="15">
        <v>381</v>
      </c>
      <c r="E1001" s="8">
        <f t="shared" si="116"/>
        <v>5.8333333333333348E-2</v>
      </c>
      <c r="F1001" s="9">
        <f t="shared" si="117"/>
        <v>1.524</v>
      </c>
      <c r="G1001" s="10">
        <f t="shared" si="115"/>
        <v>160</v>
      </c>
      <c r="H1001" s="5"/>
    </row>
    <row r="1002" spans="1:8">
      <c r="A1002" s="7" t="s">
        <v>1734</v>
      </c>
      <c r="B1002" s="7" t="s">
        <v>1735</v>
      </c>
      <c r="C1002" s="18">
        <v>404</v>
      </c>
      <c r="D1002" s="15">
        <v>394</v>
      </c>
      <c r="E1002" s="8">
        <f t="shared" si="116"/>
        <v>-2.4752475247524774E-2</v>
      </c>
      <c r="F1002" s="9">
        <f t="shared" si="117"/>
        <v>1.5760000000000001</v>
      </c>
      <c r="G1002" s="10">
        <f t="shared" si="115"/>
        <v>160</v>
      </c>
      <c r="H1002" s="5"/>
    </row>
    <row r="1003" spans="1:8">
      <c r="A1003" s="7" t="s">
        <v>1736</v>
      </c>
      <c r="B1003" s="7" t="s">
        <v>1737</v>
      </c>
      <c r="C1003" s="18">
        <v>404</v>
      </c>
      <c r="D1003" s="15">
        <v>431</v>
      </c>
      <c r="E1003" s="8">
        <f t="shared" si="116"/>
        <v>6.6831683168316891E-2</v>
      </c>
      <c r="F1003" s="9">
        <f t="shared" si="117"/>
        <v>1.724</v>
      </c>
      <c r="G1003" s="10">
        <f t="shared" si="115"/>
        <v>180</v>
      </c>
      <c r="H1003" s="5"/>
    </row>
    <row r="1004" spans="1:8">
      <c r="A1004" s="7" t="s">
        <v>1738</v>
      </c>
      <c r="B1004" s="7" t="s">
        <v>1739</v>
      </c>
      <c r="C1004" s="18">
        <v>567</v>
      </c>
      <c r="D1004" s="15">
        <v>596</v>
      </c>
      <c r="E1004" s="8">
        <f t="shared" si="116"/>
        <v>5.1146384479717755E-2</v>
      </c>
      <c r="F1004" s="9">
        <f t="shared" si="117"/>
        <v>2.3839999999999999</v>
      </c>
      <c r="G1004" s="10">
        <f t="shared" si="115"/>
        <v>240</v>
      </c>
      <c r="H1004" s="5"/>
    </row>
    <row r="1005" spans="1:8">
      <c r="A1005" s="7" t="s">
        <v>1740</v>
      </c>
      <c r="B1005" s="7" t="s">
        <v>1741</v>
      </c>
      <c r="C1005" s="18">
        <v>693</v>
      </c>
      <c r="D1005" s="15">
        <v>684</v>
      </c>
      <c r="E1005" s="8">
        <f t="shared" si="116"/>
        <v>-1.2987012987012991E-2</v>
      </c>
      <c r="F1005" s="9">
        <f t="shared" si="117"/>
        <v>2.7360000000000002</v>
      </c>
      <c r="G1005" s="10">
        <f t="shared" si="115"/>
        <v>280</v>
      </c>
      <c r="H1005" s="5"/>
    </row>
    <row r="1006" spans="1:8">
      <c r="A1006" s="7" t="s">
        <v>1742</v>
      </c>
      <c r="B1006" s="7" t="s">
        <v>1743</v>
      </c>
      <c r="C1006" s="18">
        <v>560</v>
      </c>
      <c r="D1006" s="15">
        <f t="shared" ref="D1006:D1007" si="123">C1006*1.07</f>
        <v>599.20000000000005</v>
      </c>
      <c r="E1006" s="8">
        <f t="shared" si="116"/>
        <v>7.0000000000000062E-2</v>
      </c>
      <c r="F1006" s="9">
        <f t="shared" si="117"/>
        <v>2.3968000000000003</v>
      </c>
      <c r="G1006" s="10">
        <f t="shared" si="115"/>
        <v>240</v>
      </c>
      <c r="H1006" s="5"/>
    </row>
    <row r="1007" spans="1:8">
      <c r="A1007" s="7" t="s">
        <v>1744</v>
      </c>
      <c r="B1007" s="7" t="s">
        <v>1745</v>
      </c>
      <c r="C1007" s="18">
        <v>520</v>
      </c>
      <c r="D1007" s="15">
        <f t="shared" si="123"/>
        <v>556.4</v>
      </c>
      <c r="E1007" s="8">
        <f t="shared" si="116"/>
        <v>7.0000000000000062E-2</v>
      </c>
      <c r="F1007" s="9">
        <f t="shared" si="117"/>
        <v>2.2256</v>
      </c>
      <c r="G1007" s="10">
        <f t="shared" si="115"/>
        <v>230</v>
      </c>
      <c r="H1007" s="5"/>
    </row>
    <row r="1008" spans="1:8">
      <c r="A1008" s="7" t="s">
        <v>1746</v>
      </c>
      <c r="B1008" s="7" t="s">
        <v>1747</v>
      </c>
      <c r="C1008" s="18">
        <v>603</v>
      </c>
      <c r="D1008" s="15">
        <v>579</v>
      </c>
      <c r="E1008" s="8">
        <f t="shared" si="116"/>
        <v>-3.9800995024875663E-2</v>
      </c>
      <c r="F1008" s="9">
        <f t="shared" si="117"/>
        <v>2.3159999999999998</v>
      </c>
      <c r="G1008" s="10">
        <f t="shared" si="115"/>
        <v>240</v>
      </c>
      <c r="H1008" s="5"/>
    </row>
    <row r="1009" spans="1:8">
      <c r="A1009" s="7" t="s">
        <v>1748</v>
      </c>
      <c r="B1009" s="7" t="s">
        <v>1749</v>
      </c>
      <c r="C1009" s="18">
        <v>541</v>
      </c>
      <c r="D1009" s="15">
        <v>560</v>
      </c>
      <c r="E1009" s="8">
        <f t="shared" si="116"/>
        <v>3.512014787430684E-2</v>
      </c>
      <c r="F1009" s="9">
        <f t="shared" si="117"/>
        <v>2.2400000000000002</v>
      </c>
      <c r="G1009" s="10">
        <f t="shared" si="115"/>
        <v>230</v>
      </c>
      <c r="H1009" s="5"/>
    </row>
    <row r="1010" spans="1:8">
      <c r="A1010" s="7" t="s">
        <v>1750</v>
      </c>
      <c r="B1010" s="7" t="s">
        <v>1751</v>
      </c>
      <c r="C1010" s="18">
        <v>603</v>
      </c>
      <c r="D1010" s="15">
        <v>579</v>
      </c>
      <c r="E1010" s="8">
        <f t="shared" si="116"/>
        <v>-3.9800995024875663E-2</v>
      </c>
      <c r="F1010" s="9">
        <f t="shared" si="117"/>
        <v>2.3159999999999998</v>
      </c>
      <c r="G1010" s="10">
        <f t="shared" si="115"/>
        <v>240</v>
      </c>
      <c r="H1010" s="5"/>
    </row>
    <row r="1011" spans="1:8">
      <c r="A1011" s="7" t="s">
        <v>1752</v>
      </c>
      <c r="B1011" s="7" t="s">
        <v>1753</v>
      </c>
      <c r="C1011" s="18">
        <v>567</v>
      </c>
      <c r="D1011" s="15">
        <f t="shared" ref="D1011:D1012" si="124">C1011*1.07</f>
        <v>606.69000000000005</v>
      </c>
      <c r="E1011" s="8">
        <f t="shared" si="116"/>
        <v>7.0000000000000062E-2</v>
      </c>
      <c r="F1011" s="9">
        <f t="shared" si="117"/>
        <v>2.4267600000000003</v>
      </c>
      <c r="G1011" s="10">
        <f t="shared" si="115"/>
        <v>250</v>
      </c>
      <c r="H1011" s="5"/>
    </row>
    <row r="1012" spans="1:8">
      <c r="A1012" s="7" t="s">
        <v>1754</v>
      </c>
      <c r="B1012" s="7" t="s">
        <v>1755</v>
      </c>
      <c r="C1012" s="18">
        <v>609</v>
      </c>
      <c r="D1012" s="15">
        <f t="shared" si="124"/>
        <v>651.63</v>
      </c>
      <c r="E1012" s="8">
        <f t="shared" si="116"/>
        <v>7.0000000000000062E-2</v>
      </c>
      <c r="F1012" s="9">
        <f t="shared" si="117"/>
        <v>2.6065200000000002</v>
      </c>
      <c r="G1012" s="10">
        <f t="shared" si="115"/>
        <v>270</v>
      </c>
      <c r="H1012" s="5"/>
    </row>
    <row r="1013" spans="1:8">
      <c r="A1013" s="7" t="s">
        <v>1756</v>
      </c>
      <c r="B1013" s="7" t="s">
        <v>1757</v>
      </c>
      <c r="C1013" s="18">
        <v>861</v>
      </c>
      <c r="D1013" s="15">
        <v>942</v>
      </c>
      <c r="E1013" s="8">
        <f t="shared" si="116"/>
        <v>9.4076655052264702E-2</v>
      </c>
      <c r="F1013" s="9">
        <f t="shared" si="117"/>
        <v>3.7680000000000002</v>
      </c>
      <c r="G1013" s="10">
        <f t="shared" si="115"/>
        <v>380</v>
      </c>
      <c r="H1013" s="5"/>
    </row>
    <row r="1014" spans="1:8">
      <c r="A1014" s="7" t="s">
        <v>1758</v>
      </c>
      <c r="B1014" s="7" t="s">
        <v>1759</v>
      </c>
      <c r="C1014" s="18">
        <v>818</v>
      </c>
      <c r="D1014" s="15">
        <v>871</v>
      </c>
      <c r="E1014" s="8">
        <f t="shared" si="116"/>
        <v>6.4792176039119909E-2</v>
      </c>
      <c r="F1014" s="9">
        <f t="shared" si="117"/>
        <v>3.484</v>
      </c>
      <c r="G1014" s="10">
        <f t="shared" si="115"/>
        <v>350</v>
      </c>
      <c r="H1014" s="5"/>
    </row>
    <row r="1015" spans="1:8">
      <c r="A1015" s="7" t="s">
        <v>1760</v>
      </c>
      <c r="B1015" s="7" t="s">
        <v>1761</v>
      </c>
      <c r="C1015" s="18">
        <v>985</v>
      </c>
      <c r="D1015" s="15">
        <v>1013</v>
      </c>
      <c r="E1015" s="8">
        <f t="shared" si="116"/>
        <v>2.8426395939086246E-2</v>
      </c>
      <c r="F1015" s="9">
        <f t="shared" si="117"/>
        <v>4.0520000000000005</v>
      </c>
      <c r="G1015" s="10">
        <f t="shared" si="115"/>
        <v>410</v>
      </c>
      <c r="H1015" s="5"/>
    </row>
    <row r="1016" spans="1:8">
      <c r="A1016" s="7" t="s">
        <v>1762</v>
      </c>
      <c r="B1016" s="7" t="s">
        <v>1763</v>
      </c>
      <c r="C1016" s="18">
        <v>1283</v>
      </c>
      <c r="D1016" s="15">
        <v>1301</v>
      </c>
      <c r="E1016" s="8">
        <f t="shared" si="116"/>
        <v>1.4029618082618933E-2</v>
      </c>
      <c r="F1016" s="9">
        <f t="shared" si="117"/>
        <v>5.2039999999999997</v>
      </c>
      <c r="G1016" s="10">
        <f t="shared" si="115"/>
        <v>530</v>
      </c>
      <c r="H1016" s="5"/>
    </row>
    <row r="1017" spans="1:8">
      <c r="A1017" s="7" t="s">
        <v>1764</v>
      </c>
      <c r="B1017" s="7" t="s">
        <v>1765</v>
      </c>
      <c r="C1017" s="18">
        <v>585</v>
      </c>
      <c r="D1017" s="15">
        <f t="shared" ref="D1017:D1018" si="125">C1017*1.07</f>
        <v>625.95000000000005</v>
      </c>
      <c r="E1017" s="8">
        <f t="shared" si="116"/>
        <v>7.0000000000000062E-2</v>
      </c>
      <c r="F1017" s="9">
        <f t="shared" si="117"/>
        <v>2.5038</v>
      </c>
      <c r="G1017" s="10">
        <f t="shared" si="115"/>
        <v>260</v>
      </c>
      <c r="H1017" s="5"/>
    </row>
    <row r="1018" spans="1:8">
      <c r="A1018" s="7" t="s">
        <v>1766</v>
      </c>
      <c r="B1018" s="7" t="s">
        <v>1767</v>
      </c>
      <c r="C1018" s="18">
        <v>610</v>
      </c>
      <c r="D1018" s="15">
        <f t="shared" si="125"/>
        <v>652.70000000000005</v>
      </c>
      <c r="E1018" s="8">
        <f t="shared" si="116"/>
        <v>7.0000000000000062E-2</v>
      </c>
      <c r="F1018" s="9">
        <f t="shared" si="117"/>
        <v>2.6108000000000002</v>
      </c>
      <c r="G1018" s="10">
        <f t="shared" si="115"/>
        <v>270</v>
      </c>
      <c r="H1018" s="5"/>
    </row>
    <row r="1019" spans="1:8">
      <c r="A1019" s="7" t="s">
        <v>1768</v>
      </c>
      <c r="B1019" s="7" t="s">
        <v>1769</v>
      </c>
      <c r="C1019" s="18">
        <v>862</v>
      </c>
      <c r="D1019" s="15">
        <v>871</v>
      </c>
      <c r="E1019" s="8">
        <f t="shared" si="116"/>
        <v>1.0440835266821269E-2</v>
      </c>
      <c r="F1019" s="9">
        <f t="shared" si="117"/>
        <v>3.484</v>
      </c>
      <c r="G1019" s="10">
        <f t="shared" si="115"/>
        <v>350</v>
      </c>
      <c r="H1019" s="5"/>
    </row>
    <row r="1020" spans="1:8">
      <c r="A1020" s="7" t="s">
        <v>1770</v>
      </c>
      <c r="B1020" s="7" t="s">
        <v>1771</v>
      </c>
      <c r="C1020" s="18">
        <v>1053</v>
      </c>
      <c r="D1020" s="15">
        <f t="shared" ref="D1020:D1021" si="126">C1020*1.07</f>
        <v>1126.71</v>
      </c>
      <c r="E1020" s="8">
        <f t="shared" si="116"/>
        <v>7.0000000000000062E-2</v>
      </c>
      <c r="F1020" s="9">
        <f t="shared" si="117"/>
        <v>4.5068400000000004</v>
      </c>
      <c r="G1020" s="10">
        <f t="shared" si="115"/>
        <v>460</v>
      </c>
      <c r="H1020" s="5"/>
    </row>
    <row r="1021" spans="1:8">
      <c r="A1021" s="7" t="s">
        <v>1772</v>
      </c>
      <c r="B1021" s="7" t="s">
        <v>1773</v>
      </c>
      <c r="C1021" s="18">
        <v>1318</v>
      </c>
      <c r="D1021" s="15">
        <f t="shared" si="126"/>
        <v>1410.26</v>
      </c>
      <c r="E1021" s="8">
        <f t="shared" si="116"/>
        <v>7.0000000000000062E-2</v>
      </c>
      <c r="F1021" s="9">
        <f t="shared" si="117"/>
        <v>5.6410400000000003</v>
      </c>
      <c r="G1021" s="10">
        <f t="shared" si="115"/>
        <v>570</v>
      </c>
      <c r="H1021" s="5"/>
    </row>
    <row r="1022" spans="1:8">
      <c r="A1022" s="7" t="s">
        <v>1774</v>
      </c>
      <c r="B1022" s="7" t="s">
        <v>1775</v>
      </c>
      <c r="C1022" s="18">
        <v>1156</v>
      </c>
      <c r="D1022" s="15">
        <v>1135</v>
      </c>
      <c r="E1022" s="8">
        <f t="shared" si="116"/>
        <v>-1.8166089965397925E-2</v>
      </c>
      <c r="F1022" s="9">
        <f t="shared" si="117"/>
        <v>4.54</v>
      </c>
      <c r="G1022" s="10">
        <f t="shared" si="115"/>
        <v>460</v>
      </c>
      <c r="H1022" s="5"/>
    </row>
    <row r="1023" spans="1:8">
      <c r="A1023" s="7" t="s">
        <v>1776</v>
      </c>
      <c r="B1023" s="7" t="s">
        <v>1777</v>
      </c>
      <c r="C1023" s="18">
        <v>1471</v>
      </c>
      <c r="D1023" s="15">
        <f t="shared" ref="D1023" si="127">C1023*1.07</f>
        <v>1573.97</v>
      </c>
      <c r="E1023" s="8">
        <f t="shared" si="116"/>
        <v>7.0000000000000062E-2</v>
      </c>
      <c r="F1023" s="9">
        <f t="shared" si="117"/>
        <v>6.2958800000000004</v>
      </c>
      <c r="G1023" s="10">
        <f t="shared" si="115"/>
        <v>630</v>
      </c>
      <c r="H1023" s="5"/>
    </row>
    <row r="1024" spans="1:8">
      <c r="A1024" s="7" t="s">
        <v>1778</v>
      </c>
      <c r="B1024" s="7" t="s">
        <v>1779</v>
      </c>
      <c r="C1024" s="18">
        <v>585</v>
      </c>
      <c r="D1024" s="15">
        <v>610</v>
      </c>
      <c r="E1024" s="8">
        <f t="shared" si="116"/>
        <v>4.2735042735042805E-2</v>
      </c>
      <c r="F1024" s="9">
        <f t="shared" si="117"/>
        <v>2.44</v>
      </c>
      <c r="G1024" s="10">
        <f t="shared" si="115"/>
        <v>250</v>
      </c>
      <c r="H1024" s="5"/>
    </row>
    <row r="1025" spans="1:8">
      <c r="A1025" s="7" t="s">
        <v>1780</v>
      </c>
      <c r="B1025" s="7" t="s">
        <v>1781</v>
      </c>
      <c r="C1025" s="18">
        <v>840</v>
      </c>
      <c r="D1025" s="15">
        <v>843</v>
      </c>
      <c r="E1025" s="8">
        <f t="shared" si="116"/>
        <v>3.5714285714285587E-3</v>
      </c>
      <c r="F1025" s="9">
        <f t="shared" si="117"/>
        <v>3.3719999999999999</v>
      </c>
      <c r="G1025" s="10">
        <f t="shared" si="115"/>
        <v>340</v>
      </c>
      <c r="H1025" s="5"/>
    </row>
    <row r="1026" spans="1:8">
      <c r="A1026" s="7" t="s">
        <v>1782</v>
      </c>
      <c r="B1026" s="7" t="s">
        <v>1783</v>
      </c>
      <c r="C1026" s="18">
        <v>1016</v>
      </c>
      <c r="D1026" s="15">
        <f t="shared" ref="D1026" si="128">C1026*1.07</f>
        <v>1087.1200000000001</v>
      </c>
      <c r="E1026" s="8">
        <f t="shared" si="116"/>
        <v>7.0000000000000062E-2</v>
      </c>
      <c r="F1026" s="9">
        <f t="shared" si="117"/>
        <v>4.3484800000000003</v>
      </c>
      <c r="G1026" s="10">
        <f t="shared" ref="G1026:G1089" si="129">CEILING(F1026*100,10)</f>
        <v>440</v>
      </c>
      <c r="H1026" s="5"/>
    </row>
    <row r="1027" spans="1:8">
      <c r="A1027" s="7" t="s">
        <v>1784</v>
      </c>
      <c r="B1027" s="7" t="s">
        <v>1785</v>
      </c>
      <c r="C1027" s="18">
        <v>1110</v>
      </c>
      <c r="D1027" s="15">
        <v>1079</v>
      </c>
      <c r="E1027" s="8">
        <f t="shared" ref="E1027:E1090" si="130">D1027/C1027-1</f>
        <v>-2.7927927927927976E-2</v>
      </c>
      <c r="F1027" s="9">
        <f t="shared" ref="F1027:F1090" si="131">D1027*0.4%</f>
        <v>4.3159999999999998</v>
      </c>
      <c r="G1027" s="10">
        <f t="shared" si="129"/>
        <v>440</v>
      </c>
      <c r="H1027" s="5"/>
    </row>
    <row r="1028" spans="1:8">
      <c r="A1028" s="7" t="s">
        <v>1786</v>
      </c>
      <c r="B1028" s="7" t="s">
        <v>1787</v>
      </c>
      <c r="C1028" s="18">
        <v>1450</v>
      </c>
      <c r="D1028" s="15">
        <f t="shared" ref="D1028" si="132">C1028*1.07</f>
        <v>1551.5</v>
      </c>
      <c r="E1028" s="8">
        <f t="shared" si="130"/>
        <v>7.0000000000000062E-2</v>
      </c>
      <c r="F1028" s="9">
        <f t="shared" si="131"/>
        <v>6.2060000000000004</v>
      </c>
      <c r="G1028" s="10">
        <f t="shared" si="129"/>
        <v>630</v>
      </c>
      <c r="H1028" s="5"/>
    </row>
    <row r="1029" spans="1:8">
      <c r="A1029" s="7" t="s">
        <v>1788</v>
      </c>
      <c r="B1029" s="7" t="s">
        <v>1789</v>
      </c>
      <c r="C1029" s="18">
        <v>1908</v>
      </c>
      <c r="D1029" s="15">
        <v>2033</v>
      </c>
      <c r="E1029" s="8">
        <f t="shared" si="130"/>
        <v>6.5513626834381444E-2</v>
      </c>
      <c r="F1029" s="9">
        <f t="shared" si="131"/>
        <v>8.1319999999999997</v>
      </c>
      <c r="G1029" s="10">
        <f t="shared" si="129"/>
        <v>820</v>
      </c>
      <c r="H1029" s="5"/>
    </row>
    <row r="1030" spans="1:8">
      <c r="A1030" s="7" t="s">
        <v>1790</v>
      </c>
      <c r="B1030" s="7" t="s">
        <v>1791</v>
      </c>
      <c r="C1030" s="18">
        <v>649</v>
      </c>
      <c r="D1030" s="15">
        <v>762</v>
      </c>
      <c r="E1030" s="8">
        <f t="shared" si="130"/>
        <v>0.17411402157164879</v>
      </c>
      <c r="F1030" s="9">
        <f t="shared" si="131"/>
        <v>3.048</v>
      </c>
      <c r="G1030" s="10">
        <f t="shared" si="129"/>
        <v>310</v>
      </c>
      <c r="H1030" s="5"/>
    </row>
    <row r="1031" spans="1:8">
      <c r="A1031" s="11" t="s">
        <v>1792</v>
      </c>
      <c r="B1031" s="11" t="s">
        <v>1792</v>
      </c>
      <c r="C1031" s="19">
        <v>940</v>
      </c>
      <c r="D1031" s="15">
        <f t="shared" ref="D1031" si="133">C1031*1.07</f>
        <v>1005.8000000000001</v>
      </c>
      <c r="E1031" s="8">
        <f t="shared" si="130"/>
        <v>7.0000000000000062E-2</v>
      </c>
      <c r="F1031" s="9">
        <f t="shared" si="131"/>
        <v>4.0232000000000001</v>
      </c>
      <c r="G1031" s="10">
        <f t="shared" si="129"/>
        <v>410</v>
      </c>
      <c r="H1031" s="5"/>
    </row>
    <row r="1032" spans="1:8">
      <c r="A1032" s="7" t="s">
        <v>1793</v>
      </c>
      <c r="B1032" s="7" t="s">
        <v>1794</v>
      </c>
      <c r="C1032" s="18">
        <v>792</v>
      </c>
      <c r="D1032" s="15">
        <v>762</v>
      </c>
      <c r="E1032" s="8">
        <f t="shared" si="130"/>
        <v>-3.7878787878787845E-2</v>
      </c>
      <c r="F1032" s="9">
        <f t="shared" si="131"/>
        <v>3.048</v>
      </c>
      <c r="G1032" s="10">
        <f t="shared" si="129"/>
        <v>310</v>
      </c>
      <c r="H1032" s="5"/>
    </row>
    <row r="1033" spans="1:8">
      <c r="A1033" s="7" t="s">
        <v>1795</v>
      </c>
      <c r="B1033" s="7" t="s">
        <v>1796</v>
      </c>
      <c r="C1033" s="18">
        <v>995</v>
      </c>
      <c r="D1033" s="15">
        <v>966</v>
      </c>
      <c r="E1033" s="8">
        <f t="shared" si="130"/>
        <v>-2.9145728643216073E-2</v>
      </c>
      <c r="F1033" s="9">
        <f t="shared" si="131"/>
        <v>3.8639999999999999</v>
      </c>
      <c r="G1033" s="10">
        <f t="shared" si="129"/>
        <v>390</v>
      </c>
      <c r="H1033" s="5"/>
    </row>
    <row r="1034" spans="1:8">
      <c r="A1034" s="7" t="s">
        <v>1797</v>
      </c>
      <c r="B1034" s="7" t="s">
        <v>1798</v>
      </c>
      <c r="C1034" s="18">
        <v>1630</v>
      </c>
      <c r="D1034" s="15">
        <f t="shared" ref="D1034" si="134">C1034*1.07</f>
        <v>1744.1000000000001</v>
      </c>
      <c r="E1034" s="8">
        <f t="shared" si="130"/>
        <v>7.0000000000000062E-2</v>
      </c>
      <c r="F1034" s="9">
        <f t="shared" si="131"/>
        <v>6.9764000000000008</v>
      </c>
      <c r="G1034" s="10">
        <f t="shared" si="129"/>
        <v>700</v>
      </c>
      <c r="H1034" s="5"/>
    </row>
    <row r="1035" spans="1:8">
      <c r="A1035" s="7" t="s">
        <v>1799</v>
      </c>
      <c r="B1035" s="7" t="s">
        <v>1800</v>
      </c>
      <c r="C1035" s="18">
        <v>1338</v>
      </c>
      <c r="D1035" s="15">
        <v>1306</v>
      </c>
      <c r="E1035" s="8">
        <f t="shared" si="130"/>
        <v>-2.3916292974588971E-2</v>
      </c>
      <c r="F1035" s="9">
        <f t="shared" si="131"/>
        <v>5.2240000000000002</v>
      </c>
      <c r="G1035" s="10">
        <f t="shared" si="129"/>
        <v>530</v>
      </c>
      <c r="H1035" s="5"/>
    </row>
    <row r="1036" spans="1:8">
      <c r="A1036" s="7" t="s">
        <v>1801</v>
      </c>
      <c r="B1036" s="7" t="s">
        <v>1802</v>
      </c>
      <c r="C1036" s="18">
        <v>1798</v>
      </c>
      <c r="D1036" s="15">
        <v>1778</v>
      </c>
      <c r="E1036" s="8">
        <f t="shared" si="130"/>
        <v>-1.1123470522803158E-2</v>
      </c>
      <c r="F1036" s="9">
        <f t="shared" si="131"/>
        <v>7.1120000000000001</v>
      </c>
      <c r="G1036" s="10">
        <f t="shared" si="129"/>
        <v>720</v>
      </c>
      <c r="H1036" s="5"/>
    </row>
    <row r="1037" spans="1:8">
      <c r="A1037" s="7" t="s">
        <v>1803</v>
      </c>
      <c r="B1037" s="7" t="s">
        <v>1804</v>
      </c>
      <c r="C1037" s="18">
        <v>2093</v>
      </c>
      <c r="D1037" s="15">
        <v>1955</v>
      </c>
      <c r="E1037" s="8">
        <f t="shared" si="130"/>
        <v>-6.5934065934065922E-2</v>
      </c>
      <c r="F1037" s="9">
        <f t="shared" si="131"/>
        <v>7.82</v>
      </c>
      <c r="G1037" s="10">
        <f t="shared" si="129"/>
        <v>790</v>
      </c>
      <c r="H1037" s="5"/>
    </row>
    <row r="1038" spans="1:8">
      <c r="A1038" s="7" t="s">
        <v>1805</v>
      </c>
      <c r="B1038" s="7" t="s">
        <v>1806</v>
      </c>
      <c r="C1038" s="18">
        <v>2093</v>
      </c>
      <c r="D1038" s="15">
        <v>1965</v>
      </c>
      <c r="E1038" s="8">
        <f t="shared" si="130"/>
        <v>-6.1156235069278586E-2</v>
      </c>
      <c r="F1038" s="9">
        <f t="shared" si="131"/>
        <v>7.86</v>
      </c>
      <c r="G1038" s="10">
        <f t="shared" si="129"/>
        <v>790</v>
      </c>
      <c r="H1038" s="5"/>
    </row>
    <row r="1039" spans="1:8">
      <c r="A1039" s="11" t="s">
        <v>1807</v>
      </c>
      <c r="B1039" s="11" t="s">
        <v>1807</v>
      </c>
      <c r="C1039" s="19">
        <v>893</v>
      </c>
      <c r="D1039" s="15">
        <f t="shared" ref="D1039:D1040" si="135">C1039*1.07</f>
        <v>955.5100000000001</v>
      </c>
      <c r="E1039" s="8">
        <f t="shared" si="130"/>
        <v>7.0000000000000062E-2</v>
      </c>
      <c r="F1039" s="9">
        <f t="shared" si="131"/>
        <v>3.8220400000000003</v>
      </c>
      <c r="G1039" s="10">
        <f t="shared" si="129"/>
        <v>390</v>
      </c>
      <c r="H1039" s="5"/>
    </row>
    <row r="1040" spans="1:8">
      <c r="A1040" s="7" t="s">
        <v>1808</v>
      </c>
      <c r="B1040" s="7" t="s">
        <v>1809</v>
      </c>
      <c r="C1040" s="18">
        <v>710</v>
      </c>
      <c r="D1040" s="15">
        <f t="shared" si="135"/>
        <v>759.7</v>
      </c>
      <c r="E1040" s="8">
        <f t="shared" si="130"/>
        <v>7.0000000000000062E-2</v>
      </c>
      <c r="F1040" s="9">
        <f t="shared" si="131"/>
        <v>3.0388000000000002</v>
      </c>
      <c r="G1040" s="10">
        <f t="shared" si="129"/>
        <v>310</v>
      </c>
      <c r="H1040" s="5"/>
    </row>
    <row r="1041" spans="1:8">
      <c r="A1041" s="7" t="s">
        <v>1810</v>
      </c>
      <c r="B1041" s="7" t="s">
        <v>1811</v>
      </c>
      <c r="C1041" s="18">
        <v>1087</v>
      </c>
      <c r="D1041" s="15">
        <v>1152</v>
      </c>
      <c r="E1041" s="8">
        <f t="shared" si="130"/>
        <v>5.9797608095676136E-2</v>
      </c>
      <c r="F1041" s="9">
        <f t="shared" si="131"/>
        <v>4.6080000000000005</v>
      </c>
      <c r="G1041" s="10">
        <f t="shared" si="129"/>
        <v>470</v>
      </c>
      <c r="H1041" s="5"/>
    </row>
    <row r="1042" spans="1:8">
      <c r="A1042" s="7" t="s">
        <v>1812</v>
      </c>
      <c r="B1042" s="7" t="s">
        <v>1813</v>
      </c>
      <c r="C1042" s="18">
        <v>1109</v>
      </c>
      <c r="D1042" s="15">
        <f t="shared" ref="D1042" si="136">C1042*1.07</f>
        <v>1186.6300000000001</v>
      </c>
      <c r="E1042" s="8">
        <f t="shared" si="130"/>
        <v>7.0000000000000062E-2</v>
      </c>
      <c r="F1042" s="9">
        <f t="shared" si="131"/>
        <v>4.7465200000000003</v>
      </c>
      <c r="G1042" s="10">
        <f t="shared" si="129"/>
        <v>480</v>
      </c>
      <c r="H1042" s="5"/>
    </row>
    <row r="1043" spans="1:8">
      <c r="A1043" s="7" t="s">
        <v>1814</v>
      </c>
      <c r="B1043" s="7" t="s">
        <v>1815</v>
      </c>
      <c r="C1043" s="18">
        <v>1507</v>
      </c>
      <c r="D1043" s="15">
        <v>1531</v>
      </c>
      <c r="E1043" s="8">
        <f t="shared" si="130"/>
        <v>1.5925680159256883E-2</v>
      </c>
      <c r="F1043" s="9">
        <f t="shared" si="131"/>
        <v>6.1240000000000006</v>
      </c>
      <c r="G1043" s="10">
        <f t="shared" si="129"/>
        <v>620</v>
      </c>
      <c r="H1043" s="5"/>
    </row>
    <row r="1044" spans="1:8">
      <c r="A1044" s="7" t="s">
        <v>1816</v>
      </c>
      <c r="B1044" s="7" t="s">
        <v>1817</v>
      </c>
      <c r="C1044" s="18">
        <v>4428</v>
      </c>
      <c r="D1044" s="15">
        <v>4883</v>
      </c>
      <c r="E1044" s="8">
        <f t="shared" si="130"/>
        <v>0.1027551942186089</v>
      </c>
      <c r="F1044" s="9">
        <f t="shared" si="131"/>
        <v>19.532</v>
      </c>
      <c r="G1044" s="10">
        <f t="shared" si="129"/>
        <v>1960</v>
      </c>
      <c r="H1044" s="5"/>
    </row>
    <row r="1045" spans="1:8">
      <c r="A1045" s="7" t="s">
        <v>1818</v>
      </c>
      <c r="B1045" s="7" t="s">
        <v>1819</v>
      </c>
      <c r="C1045" s="18">
        <v>1236</v>
      </c>
      <c r="D1045" s="15">
        <v>1323</v>
      </c>
      <c r="E1045" s="8">
        <f t="shared" si="130"/>
        <v>7.0388349514563187E-2</v>
      </c>
      <c r="F1045" s="9">
        <f t="shared" si="131"/>
        <v>5.2919999999999998</v>
      </c>
      <c r="G1045" s="10">
        <f t="shared" si="129"/>
        <v>530</v>
      </c>
      <c r="H1045" s="5"/>
    </row>
    <row r="1046" spans="1:8">
      <c r="A1046" s="7" t="s">
        <v>1820</v>
      </c>
      <c r="B1046" s="7" t="s">
        <v>1821</v>
      </c>
      <c r="C1046" s="18">
        <v>1717</v>
      </c>
      <c r="D1046" s="15">
        <v>1768</v>
      </c>
      <c r="E1046" s="8">
        <f t="shared" si="130"/>
        <v>2.9702970297029729E-2</v>
      </c>
      <c r="F1046" s="9">
        <f t="shared" si="131"/>
        <v>7.0720000000000001</v>
      </c>
      <c r="G1046" s="10">
        <f t="shared" si="129"/>
        <v>710</v>
      </c>
      <c r="H1046" s="5"/>
    </row>
    <row r="1047" spans="1:8">
      <c r="A1047" s="7" t="s">
        <v>1822</v>
      </c>
      <c r="B1047" s="7" t="s">
        <v>1823</v>
      </c>
      <c r="C1047" s="18">
        <v>1510</v>
      </c>
      <c r="D1047" s="15">
        <f t="shared" ref="D1047" si="137">C1047*1.07</f>
        <v>1615.7</v>
      </c>
      <c r="E1047" s="8">
        <f t="shared" si="130"/>
        <v>7.0000000000000062E-2</v>
      </c>
      <c r="F1047" s="9">
        <f t="shared" si="131"/>
        <v>6.4628000000000005</v>
      </c>
      <c r="G1047" s="10">
        <f t="shared" si="129"/>
        <v>650</v>
      </c>
      <c r="H1047" s="5"/>
    </row>
    <row r="1048" spans="1:8">
      <c r="A1048" s="7" t="s">
        <v>1824</v>
      </c>
      <c r="B1048" s="7" t="s">
        <v>1825</v>
      </c>
      <c r="C1048" s="18">
        <v>1930</v>
      </c>
      <c r="D1048" s="15">
        <v>2015</v>
      </c>
      <c r="E1048" s="8">
        <f t="shared" si="130"/>
        <v>4.4041450777202007E-2</v>
      </c>
      <c r="F1048" s="9">
        <f t="shared" si="131"/>
        <v>8.06</v>
      </c>
      <c r="G1048" s="10">
        <f t="shared" si="129"/>
        <v>810</v>
      </c>
      <c r="H1048" s="5"/>
    </row>
    <row r="1049" spans="1:8">
      <c r="A1049" s="7" t="s">
        <v>1826</v>
      </c>
      <c r="B1049" s="7" t="s">
        <v>1827</v>
      </c>
      <c r="C1049" s="18">
        <v>1565</v>
      </c>
      <c r="D1049" s="15">
        <f t="shared" ref="D1049:D1050" si="138">C1049*1.07</f>
        <v>1674.5500000000002</v>
      </c>
      <c r="E1049" s="8">
        <f t="shared" si="130"/>
        <v>7.0000000000000062E-2</v>
      </c>
      <c r="F1049" s="9">
        <f t="shared" si="131"/>
        <v>6.6982000000000008</v>
      </c>
      <c r="G1049" s="10">
        <f t="shared" si="129"/>
        <v>670</v>
      </c>
      <c r="H1049" s="5"/>
    </row>
    <row r="1050" spans="1:8">
      <c r="A1050" s="7" t="s">
        <v>1828</v>
      </c>
      <c r="B1050" s="7" t="s">
        <v>1829</v>
      </c>
      <c r="C1050" s="18">
        <v>3015</v>
      </c>
      <c r="D1050" s="15">
        <f t="shared" si="138"/>
        <v>3226.05</v>
      </c>
      <c r="E1050" s="8">
        <f t="shared" si="130"/>
        <v>7.0000000000000062E-2</v>
      </c>
      <c r="F1050" s="9">
        <f t="shared" si="131"/>
        <v>12.904200000000001</v>
      </c>
      <c r="G1050" s="10">
        <f t="shared" si="129"/>
        <v>1300</v>
      </c>
      <c r="H1050" s="5"/>
    </row>
    <row r="1051" spans="1:8">
      <c r="A1051" s="7" t="s">
        <v>1830</v>
      </c>
      <c r="B1051" s="7" t="s">
        <v>1831</v>
      </c>
      <c r="C1051" s="18">
        <v>3616</v>
      </c>
      <c r="D1051" s="15">
        <v>3700</v>
      </c>
      <c r="E1051" s="8">
        <f t="shared" si="130"/>
        <v>2.3230088495575174E-2</v>
      </c>
      <c r="F1051" s="9">
        <f t="shared" si="131"/>
        <v>14.8</v>
      </c>
      <c r="G1051" s="10">
        <f t="shared" si="129"/>
        <v>1480</v>
      </c>
      <c r="H1051" s="5"/>
    </row>
    <row r="1052" spans="1:8">
      <c r="A1052" s="7" t="s">
        <v>1832</v>
      </c>
      <c r="B1052" s="7" t="s">
        <v>1833</v>
      </c>
      <c r="C1052" s="18">
        <v>2781</v>
      </c>
      <c r="D1052" s="15">
        <v>2758</v>
      </c>
      <c r="E1052" s="8">
        <f t="shared" si="130"/>
        <v>-8.2704063286587193E-3</v>
      </c>
      <c r="F1052" s="9">
        <f t="shared" si="131"/>
        <v>11.032</v>
      </c>
      <c r="G1052" s="10">
        <f t="shared" si="129"/>
        <v>1110</v>
      </c>
      <c r="H1052" s="5"/>
    </row>
    <row r="1053" spans="1:8">
      <c r="A1053" s="7" t="s">
        <v>1834</v>
      </c>
      <c r="B1053" s="7" t="s">
        <v>1835</v>
      </c>
      <c r="C1053" s="18">
        <v>3201</v>
      </c>
      <c r="D1053" s="15">
        <v>3137</v>
      </c>
      <c r="E1053" s="8">
        <f t="shared" si="130"/>
        <v>-1.9993751952514849E-2</v>
      </c>
      <c r="F1053" s="9">
        <f t="shared" si="131"/>
        <v>12.548</v>
      </c>
      <c r="G1053" s="10">
        <f t="shared" si="129"/>
        <v>1260</v>
      </c>
      <c r="H1053" s="5"/>
    </row>
    <row r="1054" spans="1:8">
      <c r="A1054" s="7" t="s">
        <v>1836</v>
      </c>
      <c r="B1054" s="7" t="s">
        <v>1837</v>
      </c>
      <c r="C1054" s="18">
        <v>2676</v>
      </c>
      <c r="D1054" s="15">
        <v>2190</v>
      </c>
      <c r="E1054" s="8">
        <f t="shared" si="130"/>
        <v>-0.18161434977578472</v>
      </c>
      <c r="F1054" s="9">
        <f t="shared" si="131"/>
        <v>8.76</v>
      </c>
      <c r="G1054" s="10">
        <f t="shared" si="129"/>
        <v>880</v>
      </c>
      <c r="H1054" s="5"/>
    </row>
    <row r="1055" spans="1:8">
      <c r="A1055" s="7" t="s">
        <v>1838</v>
      </c>
      <c r="B1055" s="7" t="s">
        <v>1839</v>
      </c>
      <c r="C1055" s="18">
        <v>4331</v>
      </c>
      <c r="D1055" s="15">
        <f t="shared" ref="D1055:D1058" si="139">C1055*1.07</f>
        <v>4634.17</v>
      </c>
      <c r="E1055" s="8">
        <f t="shared" si="130"/>
        <v>7.0000000000000062E-2</v>
      </c>
      <c r="F1055" s="9">
        <f t="shared" si="131"/>
        <v>18.53668</v>
      </c>
      <c r="G1055" s="10">
        <f t="shared" si="129"/>
        <v>1860</v>
      </c>
      <c r="H1055" s="5"/>
    </row>
    <row r="1056" spans="1:8">
      <c r="A1056" s="11" t="s">
        <v>1840</v>
      </c>
      <c r="B1056" s="11" t="s">
        <v>1840</v>
      </c>
      <c r="C1056" s="19">
        <v>784</v>
      </c>
      <c r="D1056" s="15">
        <f t="shared" si="139"/>
        <v>838.88</v>
      </c>
      <c r="E1056" s="8">
        <f t="shared" si="130"/>
        <v>7.0000000000000062E-2</v>
      </c>
      <c r="F1056" s="9">
        <f t="shared" si="131"/>
        <v>3.3555199999999998</v>
      </c>
      <c r="G1056" s="10">
        <f t="shared" si="129"/>
        <v>340</v>
      </c>
      <c r="H1056" s="5"/>
    </row>
    <row r="1057" spans="1:8">
      <c r="A1057" s="11" t="s">
        <v>1841</v>
      </c>
      <c r="B1057" s="11" t="s">
        <v>1841</v>
      </c>
      <c r="C1057" s="19">
        <v>1074</v>
      </c>
      <c r="D1057" s="15">
        <f t="shared" si="139"/>
        <v>1149.18</v>
      </c>
      <c r="E1057" s="8">
        <f t="shared" si="130"/>
        <v>7.0000000000000062E-2</v>
      </c>
      <c r="F1057" s="9">
        <f t="shared" si="131"/>
        <v>4.5967200000000004</v>
      </c>
      <c r="G1057" s="10">
        <f t="shared" si="129"/>
        <v>460</v>
      </c>
      <c r="H1057" s="5"/>
    </row>
    <row r="1058" spans="1:8">
      <c r="A1058" s="7" t="s">
        <v>1842</v>
      </c>
      <c r="B1058" s="7" t="s">
        <v>1841</v>
      </c>
      <c r="C1058" s="18">
        <v>1074</v>
      </c>
      <c r="D1058" s="15">
        <f t="shared" si="139"/>
        <v>1149.18</v>
      </c>
      <c r="E1058" s="8">
        <f t="shared" si="130"/>
        <v>7.0000000000000062E-2</v>
      </c>
      <c r="F1058" s="9">
        <f t="shared" si="131"/>
        <v>4.5967200000000004</v>
      </c>
      <c r="G1058" s="10">
        <f t="shared" si="129"/>
        <v>460</v>
      </c>
      <c r="H1058" s="5"/>
    </row>
    <row r="1059" spans="1:8">
      <c r="A1059" s="7" t="s">
        <v>1843</v>
      </c>
      <c r="B1059" s="7" t="s">
        <v>1844</v>
      </c>
      <c r="C1059" s="18">
        <v>930</v>
      </c>
      <c r="D1059" s="15">
        <v>1041</v>
      </c>
      <c r="E1059" s="8">
        <f t="shared" si="130"/>
        <v>0.11935483870967745</v>
      </c>
      <c r="F1059" s="9">
        <f t="shared" si="131"/>
        <v>4.1639999999999997</v>
      </c>
      <c r="G1059" s="10">
        <f t="shared" si="129"/>
        <v>420</v>
      </c>
      <c r="H1059" s="5"/>
    </row>
    <row r="1060" spans="1:8">
      <c r="A1060" s="7" t="s">
        <v>1845</v>
      </c>
      <c r="B1060" s="7" t="s">
        <v>1846</v>
      </c>
      <c r="C1060" s="18">
        <v>1179</v>
      </c>
      <c r="D1060" s="15">
        <v>1270</v>
      </c>
      <c r="E1060" s="8">
        <f t="shared" si="130"/>
        <v>7.7184054283290893E-2</v>
      </c>
      <c r="F1060" s="9">
        <f t="shared" si="131"/>
        <v>5.08</v>
      </c>
      <c r="G1060" s="10">
        <f t="shared" si="129"/>
        <v>510</v>
      </c>
      <c r="H1060" s="5"/>
    </row>
    <row r="1061" spans="1:8">
      <c r="A1061" s="7" t="s">
        <v>1847</v>
      </c>
      <c r="B1061" s="7" t="s">
        <v>1848</v>
      </c>
      <c r="C1061" s="18">
        <v>1084</v>
      </c>
      <c r="D1061" s="15">
        <f t="shared" ref="D1061:D1062" si="140">C1061*1.07</f>
        <v>1159.8800000000001</v>
      </c>
      <c r="E1061" s="8">
        <f t="shared" si="130"/>
        <v>7.0000000000000062E-2</v>
      </c>
      <c r="F1061" s="9">
        <f t="shared" si="131"/>
        <v>4.639520000000001</v>
      </c>
      <c r="G1061" s="10">
        <f t="shared" si="129"/>
        <v>470</v>
      </c>
      <c r="H1061" s="5"/>
    </row>
    <row r="1062" spans="1:8">
      <c r="A1062" s="7" t="s">
        <v>1849</v>
      </c>
      <c r="B1062" s="7" t="s">
        <v>1850</v>
      </c>
      <c r="C1062" s="18">
        <v>1581</v>
      </c>
      <c r="D1062" s="15">
        <f t="shared" si="140"/>
        <v>1691.67</v>
      </c>
      <c r="E1062" s="8">
        <f t="shared" si="130"/>
        <v>7.0000000000000062E-2</v>
      </c>
      <c r="F1062" s="9">
        <f t="shared" si="131"/>
        <v>6.76668</v>
      </c>
      <c r="G1062" s="10">
        <f t="shared" si="129"/>
        <v>680</v>
      </c>
      <c r="H1062" s="5"/>
    </row>
    <row r="1063" spans="1:8">
      <c r="A1063" s="7" t="s">
        <v>1851</v>
      </c>
      <c r="B1063" s="7" t="s">
        <v>1852</v>
      </c>
      <c r="C1063" s="18">
        <v>1683</v>
      </c>
      <c r="D1063" s="15">
        <v>1744</v>
      </c>
      <c r="E1063" s="8">
        <f t="shared" si="130"/>
        <v>3.6244800950683276E-2</v>
      </c>
      <c r="F1063" s="9">
        <f t="shared" si="131"/>
        <v>6.976</v>
      </c>
      <c r="G1063" s="10">
        <f t="shared" si="129"/>
        <v>700</v>
      </c>
      <c r="H1063" s="5"/>
    </row>
    <row r="1064" spans="1:8">
      <c r="A1064" s="7" t="s">
        <v>1853</v>
      </c>
      <c r="B1064" s="7" t="s">
        <v>1854</v>
      </c>
      <c r="C1064" s="18">
        <v>1434</v>
      </c>
      <c r="D1064" s="15">
        <f t="shared" ref="D1064" si="141">C1064*1.07</f>
        <v>1534.38</v>
      </c>
      <c r="E1064" s="8">
        <f t="shared" si="130"/>
        <v>7.0000000000000062E-2</v>
      </c>
      <c r="F1064" s="9">
        <f t="shared" si="131"/>
        <v>6.1375200000000003</v>
      </c>
      <c r="G1064" s="10">
        <f t="shared" si="129"/>
        <v>620</v>
      </c>
      <c r="H1064" s="5"/>
    </row>
    <row r="1065" spans="1:8">
      <c r="A1065" s="7" t="s">
        <v>1855</v>
      </c>
      <c r="B1065" s="7" t="s">
        <v>1856</v>
      </c>
      <c r="C1065" s="18">
        <v>2101</v>
      </c>
      <c r="D1065" s="15">
        <v>2172</v>
      </c>
      <c r="E1065" s="8">
        <f t="shared" si="130"/>
        <v>3.3793431699190801E-2</v>
      </c>
      <c r="F1065" s="9">
        <f t="shared" si="131"/>
        <v>8.6880000000000006</v>
      </c>
      <c r="G1065" s="10">
        <f t="shared" si="129"/>
        <v>870</v>
      </c>
      <c r="H1065" s="5"/>
    </row>
    <row r="1066" spans="1:8">
      <c r="A1066" s="12" t="s">
        <v>1857</v>
      </c>
      <c r="B1066" s="12" t="s">
        <v>1858</v>
      </c>
      <c r="C1066" s="18">
        <v>5105</v>
      </c>
      <c r="D1066" s="15">
        <v>6439</v>
      </c>
      <c r="E1066" s="8">
        <f t="shared" si="130"/>
        <v>0.26131243878550436</v>
      </c>
      <c r="F1066" s="9">
        <f t="shared" si="131"/>
        <v>25.756</v>
      </c>
      <c r="G1066" s="10">
        <f t="shared" si="129"/>
        <v>2580</v>
      </c>
      <c r="H1066" s="5"/>
    </row>
    <row r="1067" spans="1:8">
      <c r="A1067" s="7" t="s">
        <v>1859</v>
      </c>
      <c r="B1067" s="7" t="s">
        <v>1860</v>
      </c>
      <c r="C1067" s="18">
        <v>5940</v>
      </c>
      <c r="D1067" s="15">
        <v>6281</v>
      </c>
      <c r="E1067" s="8">
        <f t="shared" si="130"/>
        <v>5.7407407407407351E-2</v>
      </c>
      <c r="F1067" s="9">
        <f t="shared" si="131"/>
        <v>25.123999999999999</v>
      </c>
      <c r="G1067" s="10">
        <f t="shared" si="129"/>
        <v>2520</v>
      </c>
      <c r="H1067" s="5"/>
    </row>
    <row r="1068" spans="1:8">
      <c r="A1068" s="7" t="s">
        <v>1861</v>
      </c>
      <c r="B1068" s="7" t="s">
        <v>1862</v>
      </c>
      <c r="C1068" s="18">
        <v>3771</v>
      </c>
      <c r="D1068" s="15">
        <f t="shared" ref="D1068" si="142">C1068*1.07</f>
        <v>4034.9700000000003</v>
      </c>
      <c r="E1068" s="8">
        <f t="shared" si="130"/>
        <v>7.0000000000000062E-2</v>
      </c>
      <c r="F1068" s="9">
        <f t="shared" si="131"/>
        <v>16.139880000000002</v>
      </c>
      <c r="G1068" s="10">
        <f t="shared" si="129"/>
        <v>1620</v>
      </c>
      <c r="H1068" s="5"/>
    </row>
    <row r="1069" spans="1:8">
      <c r="A1069" s="7" t="s">
        <v>1863</v>
      </c>
      <c r="B1069" s="7" t="s">
        <v>1864</v>
      </c>
      <c r="C1069" s="18">
        <v>4269</v>
      </c>
      <c r="D1069" s="15">
        <v>4596</v>
      </c>
      <c r="E1069" s="8">
        <f t="shared" si="130"/>
        <v>7.6598735066760293E-2</v>
      </c>
      <c r="F1069" s="9">
        <f t="shared" si="131"/>
        <v>18.384</v>
      </c>
      <c r="G1069" s="10">
        <f t="shared" si="129"/>
        <v>1840</v>
      </c>
      <c r="H1069" s="5"/>
    </row>
    <row r="1070" spans="1:8">
      <c r="A1070" s="7" t="s">
        <v>1865</v>
      </c>
      <c r="B1070" s="7" t="s">
        <v>1866</v>
      </c>
      <c r="C1070" s="18">
        <v>1097</v>
      </c>
      <c r="D1070" s="15">
        <v>1153</v>
      </c>
      <c r="E1070" s="8">
        <f t="shared" si="130"/>
        <v>5.1048313582497729E-2</v>
      </c>
      <c r="F1070" s="9">
        <f t="shared" si="131"/>
        <v>4.6120000000000001</v>
      </c>
      <c r="G1070" s="10">
        <f t="shared" si="129"/>
        <v>470</v>
      </c>
      <c r="H1070" s="5"/>
    </row>
    <row r="1071" spans="1:8">
      <c r="A1071" s="7" t="s">
        <v>1867</v>
      </c>
      <c r="B1071" s="7" t="s">
        <v>1868</v>
      </c>
      <c r="C1071" s="18">
        <v>2714</v>
      </c>
      <c r="D1071" s="15">
        <v>2762</v>
      </c>
      <c r="E1071" s="8">
        <f t="shared" si="130"/>
        <v>1.7686072218128235E-2</v>
      </c>
      <c r="F1071" s="9">
        <f t="shared" si="131"/>
        <v>11.048</v>
      </c>
      <c r="G1071" s="10">
        <f t="shared" si="129"/>
        <v>1110</v>
      </c>
      <c r="H1071" s="5"/>
    </row>
    <row r="1072" spans="1:8">
      <c r="A1072" s="11" t="s">
        <v>1869</v>
      </c>
      <c r="B1072" s="11" t="s">
        <v>1869</v>
      </c>
      <c r="C1072" s="19">
        <v>36</v>
      </c>
      <c r="D1072" s="15">
        <v>43</v>
      </c>
      <c r="E1072" s="8">
        <f t="shared" si="130"/>
        <v>0.19444444444444442</v>
      </c>
      <c r="F1072" s="9">
        <f t="shared" si="131"/>
        <v>0.17200000000000001</v>
      </c>
      <c r="G1072" s="10">
        <f t="shared" si="129"/>
        <v>20</v>
      </c>
      <c r="H1072" s="5"/>
    </row>
    <row r="1073" spans="1:8">
      <c r="A1073" s="7" t="s">
        <v>1870</v>
      </c>
      <c r="B1073" s="7" t="s">
        <v>1871</v>
      </c>
      <c r="C1073" s="18">
        <v>128</v>
      </c>
      <c r="D1073" s="15">
        <v>121</v>
      </c>
      <c r="E1073" s="8">
        <f t="shared" si="130"/>
        <v>-5.46875E-2</v>
      </c>
      <c r="F1073" s="9">
        <f t="shared" si="131"/>
        <v>0.48399999999999999</v>
      </c>
      <c r="G1073" s="10">
        <f t="shared" si="129"/>
        <v>50</v>
      </c>
      <c r="H1073" s="5"/>
    </row>
    <row r="1074" spans="1:8">
      <c r="A1074" s="11" t="s">
        <v>1872</v>
      </c>
      <c r="B1074" s="11" t="s">
        <v>1872</v>
      </c>
      <c r="C1074" s="19">
        <v>59</v>
      </c>
      <c r="D1074" s="15">
        <v>63</v>
      </c>
      <c r="E1074" s="8">
        <f t="shared" si="130"/>
        <v>6.7796610169491567E-2</v>
      </c>
      <c r="F1074" s="9">
        <f t="shared" si="131"/>
        <v>0.252</v>
      </c>
      <c r="G1074" s="10">
        <f t="shared" si="129"/>
        <v>30</v>
      </c>
      <c r="H1074" s="5"/>
    </row>
    <row r="1075" spans="1:8">
      <c r="A1075" s="7" t="s">
        <v>1873</v>
      </c>
      <c r="B1075" s="7" t="s">
        <v>1874</v>
      </c>
      <c r="C1075" s="18">
        <v>2124</v>
      </c>
      <c r="D1075" s="15">
        <f t="shared" ref="D1075:D1076" si="143">C1075*1.07</f>
        <v>2272.6800000000003</v>
      </c>
      <c r="E1075" s="8">
        <f t="shared" si="130"/>
        <v>7.0000000000000062E-2</v>
      </c>
      <c r="F1075" s="9">
        <f t="shared" si="131"/>
        <v>9.090720000000001</v>
      </c>
      <c r="G1075" s="10">
        <f t="shared" si="129"/>
        <v>910</v>
      </c>
      <c r="H1075" s="5"/>
    </row>
    <row r="1076" spans="1:8">
      <c r="A1076" s="7" t="s">
        <v>1875</v>
      </c>
      <c r="B1076" s="7" t="s">
        <v>1876</v>
      </c>
      <c r="C1076" s="18">
        <v>2589</v>
      </c>
      <c r="D1076" s="15">
        <f t="shared" si="143"/>
        <v>2770.23</v>
      </c>
      <c r="E1076" s="8">
        <f t="shared" si="130"/>
        <v>7.0000000000000062E-2</v>
      </c>
      <c r="F1076" s="9">
        <f t="shared" si="131"/>
        <v>11.080920000000001</v>
      </c>
      <c r="G1076" s="10">
        <f t="shared" si="129"/>
        <v>1110</v>
      </c>
      <c r="H1076" s="5"/>
    </row>
    <row r="1077" spans="1:8">
      <c r="A1077" s="7" t="s">
        <v>1877</v>
      </c>
      <c r="B1077" s="7" t="s">
        <v>1878</v>
      </c>
      <c r="C1077" s="18">
        <v>2318</v>
      </c>
      <c r="D1077" s="15">
        <v>2144</v>
      </c>
      <c r="E1077" s="8">
        <f t="shared" si="130"/>
        <v>-7.5064710957722158E-2</v>
      </c>
      <c r="F1077" s="9">
        <f t="shared" si="131"/>
        <v>8.5760000000000005</v>
      </c>
      <c r="G1077" s="10">
        <f t="shared" si="129"/>
        <v>860</v>
      </c>
      <c r="H1077" s="5"/>
    </row>
    <row r="1078" spans="1:8">
      <c r="A1078" s="7" t="s">
        <v>1879</v>
      </c>
      <c r="B1078" s="7" t="s">
        <v>1880</v>
      </c>
      <c r="C1078" s="18">
        <v>2444</v>
      </c>
      <c r="D1078" s="15">
        <v>2144</v>
      </c>
      <c r="E1078" s="8">
        <f t="shared" si="130"/>
        <v>-0.12274959083469716</v>
      </c>
      <c r="F1078" s="9">
        <f t="shared" si="131"/>
        <v>8.5760000000000005</v>
      </c>
      <c r="G1078" s="10">
        <f t="shared" si="129"/>
        <v>860</v>
      </c>
      <c r="H1078" s="5"/>
    </row>
    <row r="1079" spans="1:8">
      <c r="A1079" s="7" t="s">
        <v>1881</v>
      </c>
      <c r="B1079" s="7" t="s">
        <v>1882</v>
      </c>
      <c r="C1079" s="18">
        <v>2444</v>
      </c>
      <c r="D1079" s="15">
        <v>2620</v>
      </c>
      <c r="E1079" s="8">
        <f t="shared" si="130"/>
        <v>7.2013093289688968E-2</v>
      </c>
      <c r="F1079" s="9">
        <f t="shared" si="131"/>
        <v>10.48</v>
      </c>
      <c r="G1079" s="10">
        <f t="shared" si="129"/>
        <v>1050</v>
      </c>
      <c r="H1079" s="5"/>
    </row>
    <row r="1080" spans="1:8">
      <c r="A1080" s="7" t="s">
        <v>1883</v>
      </c>
      <c r="B1080" s="7" t="s">
        <v>1884</v>
      </c>
      <c r="C1080" s="18">
        <v>2570</v>
      </c>
      <c r="D1080" s="15">
        <v>2725</v>
      </c>
      <c r="E1080" s="8">
        <f t="shared" si="130"/>
        <v>6.0311284046692615E-2</v>
      </c>
      <c r="F1080" s="9">
        <f t="shared" si="131"/>
        <v>10.9</v>
      </c>
      <c r="G1080" s="10">
        <f t="shared" si="129"/>
        <v>1090</v>
      </c>
      <c r="H1080" s="5"/>
    </row>
    <row r="1081" spans="1:8">
      <c r="A1081" s="12" t="s">
        <v>1885</v>
      </c>
      <c r="B1081" s="12" t="s">
        <v>1886</v>
      </c>
      <c r="C1081" s="18">
        <v>5000</v>
      </c>
      <c r="D1081" s="15">
        <v>5350</v>
      </c>
      <c r="E1081" s="8">
        <f t="shared" si="130"/>
        <v>7.0000000000000062E-2</v>
      </c>
      <c r="F1081" s="9">
        <f t="shared" si="131"/>
        <v>21.400000000000002</v>
      </c>
      <c r="G1081" s="10">
        <f t="shared" si="129"/>
        <v>2140</v>
      </c>
      <c r="H1081" s="5"/>
    </row>
    <row r="1082" spans="1:8">
      <c r="A1082" s="7" t="s">
        <v>1887</v>
      </c>
      <c r="B1082" s="7" t="s">
        <v>1888</v>
      </c>
      <c r="C1082" s="18">
        <v>23930</v>
      </c>
      <c r="D1082" s="15">
        <f t="shared" ref="D1082:D1091" si="144">C1082*1.07</f>
        <v>25605.100000000002</v>
      </c>
      <c r="E1082" s="8">
        <f t="shared" si="130"/>
        <v>7.0000000000000062E-2</v>
      </c>
      <c r="F1082" s="9">
        <f t="shared" si="131"/>
        <v>102.42040000000001</v>
      </c>
      <c r="G1082" s="10">
        <f t="shared" si="129"/>
        <v>10250</v>
      </c>
      <c r="H1082" s="5"/>
    </row>
    <row r="1083" spans="1:8">
      <c r="A1083" s="7" t="s">
        <v>1889</v>
      </c>
      <c r="B1083" s="7" t="s">
        <v>1890</v>
      </c>
      <c r="C1083" s="18">
        <v>4977</v>
      </c>
      <c r="D1083" s="15">
        <f t="shared" si="144"/>
        <v>5325.39</v>
      </c>
      <c r="E1083" s="8">
        <f t="shared" si="130"/>
        <v>7.0000000000000062E-2</v>
      </c>
      <c r="F1083" s="9">
        <f t="shared" si="131"/>
        <v>21.301560000000002</v>
      </c>
      <c r="G1083" s="10">
        <f t="shared" si="129"/>
        <v>2140</v>
      </c>
      <c r="H1083" s="5"/>
    </row>
    <row r="1084" spans="1:8">
      <c r="A1084" s="7" t="s">
        <v>1891</v>
      </c>
      <c r="B1084" s="7" t="s">
        <v>1892</v>
      </c>
      <c r="C1084" s="18">
        <v>5345</v>
      </c>
      <c r="D1084" s="15">
        <f t="shared" si="144"/>
        <v>5719.1500000000005</v>
      </c>
      <c r="E1084" s="8">
        <f t="shared" si="130"/>
        <v>7.0000000000000062E-2</v>
      </c>
      <c r="F1084" s="9">
        <f t="shared" si="131"/>
        <v>22.876600000000003</v>
      </c>
      <c r="G1084" s="10">
        <f t="shared" si="129"/>
        <v>2290</v>
      </c>
      <c r="H1084" s="5"/>
    </row>
    <row r="1085" spans="1:8">
      <c r="A1085" s="7" t="s">
        <v>1893</v>
      </c>
      <c r="B1085" s="7" t="s">
        <v>1894</v>
      </c>
      <c r="C1085" s="18">
        <v>5345</v>
      </c>
      <c r="D1085" s="15">
        <f t="shared" si="144"/>
        <v>5719.1500000000005</v>
      </c>
      <c r="E1085" s="8">
        <f t="shared" si="130"/>
        <v>7.0000000000000062E-2</v>
      </c>
      <c r="F1085" s="9">
        <f t="shared" si="131"/>
        <v>22.876600000000003</v>
      </c>
      <c r="G1085" s="10">
        <f t="shared" si="129"/>
        <v>2290</v>
      </c>
      <c r="H1085" s="5"/>
    </row>
    <row r="1086" spans="1:8">
      <c r="A1086" s="7" t="s">
        <v>1895</v>
      </c>
      <c r="B1086" s="7" t="s">
        <v>1896</v>
      </c>
      <c r="C1086" s="18">
        <v>5683</v>
      </c>
      <c r="D1086" s="15">
        <f t="shared" si="144"/>
        <v>6080.81</v>
      </c>
      <c r="E1086" s="8">
        <f t="shared" si="130"/>
        <v>7.0000000000000062E-2</v>
      </c>
      <c r="F1086" s="9">
        <f t="shared" si="131"/>
        <v>24.323240000000002</v>
      </c>
      <c r="G1086" s="10">
        <f t="shared" si="129"/>
        <v>2440</v>
      </c>
      <c r="H1086" s="5"/>
    </row>
    <row r="1087" spans="1:8">
      <c r="A1087" s="7" t="s">
        <v>1897</v>
      </c>
      <c r="B1087" s="7" t="s">
        <v>1898</v>
      </c>
      <c r="C1087" s="18">
        <v>6340</v>
      </c>
      <c r="D1087" s="15">
        <f t="shared" si="144"/>
        <v>6783.8</v>
      </c>
      <c r="E1087" s="8">
        <f t="shared" si="130"/>
        <v>7.0000000000000062E-2</v>
      </c>
      <c r="F1087" s="9">
        <f t="shared" si="131"/>
        <v>27.135200000000001</v>
      </c>
      <c r="G1087" s="10">
        <f t="shared" si="129"/>
        <v>2720</v>
      </c>
      <c r="H1087" s="5"/>
    </row>
    <row r="1088" spans="1:8">
      <c r="A1088" s="7" t="s">
        <v>1899</v>
      </c>
      <c r="B1088" s="7" t="s">
        <v>1900</v>
      </c>
      <c r="C1088" s="18">
        <v>5243</v>
      </c>
      <c r="D1088" s="15">
        <f t="shared" si="144"/>
        <v>5610.01</v>
      </c>
      <c r="E1088" s="8">
        <f t="shared" si="130"/>
        <v>7.0000000000000062E-2</v>
      </c>
      <c r="F1088" s="9">
        <f t="shared" si="131"/>
        <v>22.44004</v>
      </c>
      <c r="G1088" s="10">
        <f t="shared" si="129"/>
        <v>2250</v>
      </c>
      <c r="H1088" s="5"/>
    </row>
    <row r="1089" spans="1:8">
      <c r="A1089" s="7" t="s">
        <v>1901</v>
      </c>
      <c r="B1089" s="7" t="s">
        <v>1902</v>
      </c>
      <c r="C1089" s="18">
        <v>6952</v>
      </c>
      <c r="D1089" s="15">
        <f t="shared" si="144"/>
        <v>7438.64</v>
      </c>
      <c r="E1089" s="8">
        <f t="shared" si="130"/>
        <v>7.0000000000000062E-2</v>
      </c>
      <c r="F1089" s="9">
        <f t="shared" si="131"/>
        <v>29.754560000000001</v>
      </c>
      <c r="G1089" s="10">
        <f t="shared" si="129"/>
        <v>2980</v>
      </c>
      <c r="H1089" s="5"/>
    </row>
    <row r="1090" spans="1:8">
      <c r="A1090" s="7" t="s">
        <v>1903</v>
      </c>
      <c r="B1090" s="7" t="s">
        <v>1904</v>
      </c>
      <c r="C1090" s="18">
        <v>6952</v>
      </c>
      <c r="D1090" s="15">
        <f t="shared" si="144"/>
        <v>7438.64</v>
      </c>
      <c r="E1090" s="8">
        <f t="shared" si="130"/>
        <v>7.0000000000000062E-2</v>
      </c>
      <c r="F1090" s="9">
        <f t="shared" si="131"/>
        <v>29.754560000000001</v>
      </c>
      <c r="G1090" s="10">
        <f t="shared" ref="G1090:G1153" si="145">CEILING(F1090*100,10)</f>
        <v>2980</v>
      </c>
      <c r="H1090" s="5"/>
    </row>
    <row r="1091" spans="1:8">
      <c r="A1091" s="7" t="s">
        <v>1905</v>
      </c>
      <c r="B1091" s="7" t="s">
        <v>1906</v>
      </c>
      <c r="C1091" s="18">
        <v>6698</v>
      </c>
      <c r="D1091" s="15">
        <f t="shared" si="144"/>
        <v>7166.8600000000006</v>
      </c>
      <c r="E1091" s="8">
        <f t="shared" ref="E1091:E1154" si="146">D1091/C1091-1</f>
        <v>7.0000000000000062E-2</v>
      </c>
      <c r="F1091" s="9">
        <f t="shared" ref="F1091:F1154" si="147">D1091*0.4%</f>
        <v>28.667440000000003</v>
      </c>
      <c r="G1091" s="10">
        <f t="shared" si="145"/>
        <v>2870</v>
      </c>
      <c r="H1091" s="5"/>
    </row>
    <row r="1092" spans="1:8">
      <c r="A1092" s="7" t="s">
        <v>1907</v>
      </c>
      <c r="B1092" s="7" t="s">
        <v>1908</v>
      </c>
      <c r="C1092" s="18">
        <v>5507</v>
      </c>
      <c r="D1092" s="15">
        <v>5579</v>
      </c>
      <c r="E1092" s="8">
        <f t="shared" si="146"/>
        <v>1.3074269112039127E-2</v>
      </c>
      <c r="F1092" s="9">
        <f t="shared" si="147"/>
        <v>22.315999999999999</v>
      </c>
      <c r="G1092" s="10">
        <f t="shared" si="145"/>
        <v>2240</v>
      </c>
      <c r="H1092" s="5"/>
    </row>
    <row r="1093" spans="1:8">
      <c r="A1093" s="7" t="s">
        <v>1909</v>
      </c>
      <c r="B1093" s="7" t="s">
        <v>1910</v>
      </c>
      <c r="C1093" s="18">
        <v>6305</v>
      </c>
      <c r="D1093" s="15">
        <v>6371</v>
      </c>
      <c r="E1093" s="8">
        <f t="shared" si="146"/>
        <v>1.0467882632831049E-2</v>
      </c>
      <c r="F1093" s="9">
        <f t="shared" si="147"/>
        <v>25.484000000000002</v>
      </c>
      <c r="G1093" s="10">
        <f t="shared" si="145"/>
        <v>2550</v>
      </c>
      <c r="H1093" s="5"/>
    </row>
    <row r="1094" spans="1:8">
      <c r="A1094" s="7" t="s">
        <v>1911</v>
      </c>
      <c r="B1094" s="7" t="s">
        <v>1912</v>
      </c>
      <c r="C1094" s="18">
        <v>6305</v>
      </c>
      <c r="D1094" s="15">
        <v>6371</v>
      </c>
      <c r="E1094" s="8">
        <f t="shared" si="146"/>
        <v>1.0467882632831049E-2</v>
      </c>
      <c r="F1094" s="9">
        <f t="shared" si="147"/>
        <v>25.484000000000002</v>
      </c>
      <c r="G1094" s="10">
        <f t="shared" si="145"/>
        <v>2550</v>
      </c>
      <c r="H1094" s="5"/>
    </row>
    <row r="1095" spans="1:8">
      <c r="A1095" s="7" t="s">
        <v>1913</v>
      </c>
      <c r="B1095" s="7" t="s">
        <v>1914</v>
      </c>
      <c r="C1095" s="18">
        <v>6723</v>
      </c>
      <c r="D1095" s="15">
        <v>7002</v>
      </c>
      <c r="E1095" s="8">
        <f t="shared" si="146"/>
        <v>4.1499330655957234E-2</v>
      </c>
      <c r="F1095" s="9">
        <f t="shared" si="147"/>
        <v>28.007999999999999</v>
      </c>
      <c r="G1095" s="10">
        <f t="shared" si="145"/>
        <v>2810</v>
      </c>
      <c r="H1095" s="5"/>
    </row>
    <row r="1096" spans="1:8">
      <c r="A1096" s="7" t="s">
        <v>1915</v>
      </c>
      <c r="B1096" s="7" t="s">
        <v>1916</v>
      </c>
      <c r="C1096" s="18">
        <v>7563</v>
      </c>
      <c r="D1096" s="15">
        <v>7583</v>
      </c>
      <c r="E1096" s="8">
        <f t="shared" si="146"/>
        <v>2.6444532592886372E-3</v>
      </c>
      <c r="F1096" s="9">
        <f t="shared" si="147"/>
        <v>30.332000000000001</v>
      </c>
      <c r="G1096" s="10">
        <f t="shared" si="145"/>
        <v>3040</v>
      </c>
      <c r="H1096" s="5"/>
    </row>
    <row r="1097" spans="1:8">
      <c r="A1097" s="12" t="s">
        <v>1917</v>
      </c>
      <c r="B1097" s="12" t="s">
        <v>1918</v>
      </c>
      <c r="C1097" s="18">
        <v>7177</v>
      </c>
      <c r="D1097" s="15">
        <v>7291</v>
      </c>
      <c r="E1097" s="8">
        <f t="shared" si="146"/>
        <v>1.588407412567916E-2</v>
      </c>
      <c r="F1097" s="9">
        <f t="shared" si="147"/>
        <v>29.164000000000001</v>
      </c>
      <c r="G1097" s="10">
        <f t="shared" si="145"/>
        <v>2920</v>
      </c>
      <c r="H1097" s="5"/>
    </row>
    <row r="1098" spans="1:8">
      <c r="A1098" s="7" t="s">
        <v>1919</v>
      </c>
      <c r="B1098" s="7" t="s">
        <v>1920</v>
      </c>
      <c r="C1098" s="18">
        <v>17900</v>
      </c>
      <c r="D1098" s="15">
        <f t="shared" ref="D1098:D1100" si="148">C1098*1.07</f>
        <v>19153</v>
      </c>
      <c r="E1098" s="8">
        <f t="shared" si="146"/>
        <v>7.0000000000000062E-2</v>
      </c>
      <c r="F1098" s="9">
        <f t="shared" si="147"/>
        <v>76.611999999999995</v>
      </c>
      <c r="G1098" s="10">
        <f t="shared" si="145"/>
        <v>7670</v>
      </c>
      <c r="H1098" s="5"/>
    </row>
    <row r="1099" spans="1:8">
      <c r="A1099" s="7" t="s">
        <v>1921</v>
      </c>
      <c r="B1099" s="7" t="s">
        <v>1922</v>
      </c>
      <c r="C1099" s="18">
        <v>17900</v>
      </c>
      <c r="D1099" s="15">
        <f t="shared" si="148"/>
        <v>19153</v>
      </c>
      <c r="E1099" s="8">
        <f t="shared" si="146"/>
        <v>7.0000000000000062E-2</v>
      </c>
      <c r="F1099" s="9">
        <f t="shared" si="147"/>
        <v>76.611999999999995</v>
      </c>
      <c r="G1099" s="10">
        <f t="shared" si="145"/>
        <v>7670</v>
      </c>
      <c r="H1099" s="5"/>
    </row>
    <row r="1100" spans="1:8">
      <c r="A1100" s="7" t="s">
        <v>1923</v>
      </c>
      <c r="B1100" s="7" t="s">
        <v>1924</v>
      </c>
      <c r="C1100" s="18">
        <v>2900</v>
      </c>
      <c r="D1100" s="15">
        <f t="shared" si="148"/>
        <v>3103</v>
      </c>
      <c r="E1100" s="8">
        <f t="shared" si="146"/>
        <v>7.0000000000000062E-2</v>
      </c>
      <c r="F1100" s="9">
        <f t="shared" si="147"/>
        <v>12.412000000000001</v>
      </c>
      <c r="G1100" s="10">
        <f t="shared" si="145"/>
        <v>1250</v>
      </c>
      <c r="H1100" s="5"/>
    </row>
    <row r="1101" spans="1:8">
      <c r="A1101" s="12" t="s">
        <v>1925</v>
      </c>
      <c r="B1101" s="12" t="s">
        <v>1926</v>
      </c>
      <c r="C1101" s="18">
        <v>2900</v>
      </c>
      <c r="D1101" s="15">
        <v>3103</v>
      </c>
      <c r="E1101" s="8">
        <f t="shared" si="146"/>
        <v>7.0000000000000062E-2</v>
      </c>
      <c r="F1101" s="9">
        <f t="shared" si="147"/>
        <v>12.412000000000001</v>
      </c>
      <c r="G1101" s="10">
        <f t="shared" si="145"/>
        <v>1250</v>
      </c>
      <c r="H1101" s="5"/>
    </row>
    <row r="1102" spans="1:8">
      <c r="A1102" s="7" t="s">
        <v>1927</v>
      </c>
      <c r="B1102" s="7" t="s">
        <v>1928</v>
      </c>
      <c r="C1102" s="18">
        <v>16965</v>
      </c>
      <c r="D1102" s="15">
        <f t="shared" ref="D1102:D1105" si="149">C1102*1.07</f>
        <v>18152.55</v>
      </c>
      <c r="E1102" s="8">
        <f t="shared" si="146"/>
        <v>7.0000000000000062E-2</v>
      </c>
      <c r="F1102" s="9">
        <f t="shared" si="147"/>
        <v>72.610199999999992</v>
      </c>
      <c r="G1102" s="10">
        <f t="shared" si="145"/>
        <v>7270</v>
      </c>
      <c r="H1102" s="5"/>
    </row>
    <row r="1103" spans="1:8">
      <c r="A1103" s="12" t="s">
        <v>1929</v>
      </c>
      <c r="B1103" s="12" t="s">
        <v>1930</v>
      </c>
      <c r="C1103" s="18">
        <v>28296</v>
      </c>
      <c r="D1103" s="15">
        <f t="shared" si="149"/>
        <v>30276.720000000001</v>
      </c>
      <c r="E1103" s="8">
        <f t="shared" si="146"/>
        <v>7.0000000000000062E-2</v>
      </c>
      <c r="F1103" s="9">
        <f t="shared" si="147"/>
        <v>121.10688</v>
      </c>
      <c r="G1103" s="10">
        <f t="shared" si="145"/>
        <v>12120</v>
      </c>
      <c r="H1103" s="5"/>
    </row>
    <row r="1104" spans="1:8">
      <c r="A1104" s="12" t="s">
        <v>1931</v>
      </c>
      <c r="B1104" s="12" t="s">
        <v>1932</v>
      </c>
      <c r="C1104" s="18">
        <v>122137</v>
      </c>
      <c r="D1104" s="15">
        <f t="shared" si="149"/>
        <v>130686.59000000001</v>
      </c>
      <c r="E1104" s="8">
        <f t="shared" si="146"/>
        <v>7.0000000000000062E-2</v>
      </c>
      <c r="F1104" s="9">
        <f t="shared" si="147"/>
        <v>522.7463600000001</v>
      </c>
      <c r="G1104" s="10">
        <f t="shared" si="145"/>
        <v>52280</v>
      </c>
      <c r="H1104" s="5"/>
    </row>
    <row r="1105" spans="1:8">
      <c r="A1105" s="7" t="s">
        <v>1933</v>
      </c>
      <c r="B1105" s="7" t="s">
        <v>1934</v>
      </c>
      <c r="C1105" s="18">
        <v>39418</v>
      </c>
      <c r="D1105" s="15">
        <f t="shared" si="149"/>
        <v>42177.26</v>
      </c>
      <c r="E1105" s="8">
        <f t="shared" si="146"/>
        <v>7.0000000000000062E-2</v>
      </c>
      <c r="F1105" s="9">
        <f t="shared" si="147"/>
        <v>168.70904000000002</v>
      </c>
      <c r="G1105" s="10">
        <f t="shared" si="145"/>
        <v>16880</v>
      </c>
      <c r="H1105" s="5"/>
    </row>
    <row r="1106" spans="1:8">
      <c r="A1106" s="7" t="s">
        <v>1935</v>
      </c>
      <c r="B1106" s="7" t="s">
        <v>1936</v>
      </c>
      <c r="C1106" s="18">
        <v>2878</v>
      </c>
      <c r="D1106" s="15">
        <v>3089</v>
      </c>
      <c r="E1106" s="8">
        <f t="shared" si="146"/>
        <v>7.3314801945795649E-2</v>
      </c>
      <c r="F1106" s="9">
        <f t="shared" si="147"/>
        <v>12.356</v>
      </c>
      <c r="G1106" s="10">
        <f t="shared" si="145"/>
        <v>1240</v>
      </c>
      <c r="H1106" s="5"/>
    </row>
    <row r="1107" spans="1:8">
      <c r="A1107" s="7" t="s">
        <v>1937</v>
      </c>
      <c r="B1107" s="7" t="s">
        <v>1938</v>
      </c>
      <c r="C1107" s="18">
        <v>13058</v>
      </c>
      <c r="D1107" s="15">
        <v>11251</v>
      </c>
      <c r="E1107" s="8">
        <f t="shared" si="146"/>
        <v>-0.13838260070454889</v>
      </c>
      <c r="F1107" s="9">
        <f t="shared" si="147"/>
        <v>45.003999999999998</v>
      </c>
      <c r="G1107" s="10">
        <f t="shared" si="145"/>
        <v>4510</v>
      </c>
      <c r="H1107" s="5"/>
    </row>
    <row r="1108" spans="1:8">
      <c r="A1108" s="7" t="s">
        <v>1939</v>
      </c>
      <c r="B1108" s="7" t="s">
        <v>1940</v>
      </c>
      <c r="C1108" s="18">
        <v>10960</v>
      </c>
      <c r="D1108" s="15">
        <v>11251</v>
      </c>
      <c r="E1108" s="8">
        <f t="shared" si="146"/>
        <v>2.6551094890510996E-2</v>
      </c>
      <c r="F1108" s="9">
        <f t="shared" si="147"/>
        <v>45.003999999999998</v>
      </c>
      <c r="G1108" s="10">
        <f t="shared" si="145"/>
        <v>4510</v>
      </c>
      <c r="H1108" s="5"/>
    </row>
    <row r="1109" spans="1:8">
      <c r="A1109" s="7" t="s">
        <v>1941</v>
      </c>
      <c r="B1109" s="7" t="s">
        <v>1942</v>
      </c>
      <c r="C1109" s="18">
        <v>11170</v>
      </c>
      <c r="D1109" s="15">
        <v>11515</v>
      </c>
      <c r="E1109" s="8">
        <f t="shared" si="146"/>
        <v>3.0886302596240034E-2</v>
      </c>
      <c r="F1109" s="9">
        <f t="shared" si="147"/>
        <v>46.06</v>
      </c>
      <c r="G1109" s="10">
        <f t="shared" si="145"/>
        <v>4610</v>
      </c>
      <c r="H1109" s="5"/>
    </row>
    <row r="1110" spans="1:8">
      <c r="A1110" s="11" t="s">
        <v>1943</v>
      </c>
      <c r="B1110" s="11" t="s">
        <v>1943</v>
      </c>
      <c r="C1110" s="19">
        <v>2306</v>
      </c>
      <c r="D1110" s="15">
        <v>2222</v>
      </c>
      <c r="E1110" s="8">
        <f t="shared" si="146"/>
        <v>-3.6426712922810078E-2</v>
      </c>
      <c r="F1110" s="9">
        <f t="shared" si="147"/>
        <v>8.8879999999999999</v>
      </c>
      <c r="G1110" s="10">
        <f t="shared" si="145"/>
        <v>890</v>
      </c>
      <c r="H1110" s="5"/>
    </row>
    <row r="1111" spans="1:8">
      <c r="A1111" s="11" t="s">
        <v>1944</v>
      </c>
      <c r="B1111" s="11" t="s">
        <v>1944</v>
      </c>
      <c r="C1111" s="19">
        <v>6495</v>
      </c>
      <c r="D1111" s="15">
        <v>5790</v>
      </c>
      <c r="E1111" s="8">
        <f t="shared" si="146"/>
        <v>-0.10854503464203236</v>
      </c>
      <c r="F1111" s="9">
        <f t="shared" si="147"/>
        <v>23.16</v>
      </c>
      <c r="G1111" s="10">
        <f t="shared" si="145"/>
        <v>2320</v>
      </c>
      <c r="H1111" s="5"/>
    </row>
    <row r="1112" spans="1:8">
      <c r="A1112" s="11" t="s">
        <v>1945</v>
      </c>
      <c r="B1112" s="11" t="s">
        <v>1945</v>
      </c>
      <c r="C1112" s="19">
        <v>7209</v>
      </c>
      <c r="D1112" s="15">
        <v>6230</v>
      </c>
      <c r="E1112" s="8">
        <f t="shared" si="146"/>
        <v>-0.13580246913580252</v>
      </c>
      <c r="F1112" s="9">
        <f t="shared" si="147"/>
        <v>24.92</v>
      </c>
      <c r="G1112" s="10">
        <f t="shared" si="145"/>
        <v>2500</v>
      </c>
      <c r="H1112" s="5"/>
    </row>
    <row r="1113" spans="1:8">
      <c r="A1113" s="11" t="s">
        <v>1946</v>
      </c>
      <c r="B1113" s="11" t="s">
        <v>1946</v>
      </c>
      <c r="C1113" s="19">
        <v>1538</v>
      </c>
      <c r="D1113" s="15">
        <v>1556</v>
      </c>
      <c r="E1113" s="8">
        <f t="shared" si="146"/>
        <v>1.1703511053315907E-2</v>
      </c>
      <c r="F1113" s="9">
        <f t="shared" si="147"/>
        <v>6.2240000000000002</v>
      </c>
      <c r="G1113" s="10">
        <f t="shared" si="145"/>
        <v>630</v>
      </c>
      <c r="H1113" s="5"/>
    </row>
    <row r="1114" spans="1:8">
      <c r="A1114" s="7" t="s">
        <v>1947</v>
      </c>
      <c r="B1114" s="7" t="s">
        <v>1948</v>
      </c>
      <c r="C1114" s="18">
        <v>10344</v>
      </c>
      <c r="D1114" s="15">
        <v>7530</v>
      </c>
      <c r="E1114" s="8">
        <f t="shared" si="146"/>
        <v>-0.27204176334106733</v>
      </c>
      <c r="F1114" s="9">
        <f t="shared" si="147"/>
        <v>30.12</v>
      </c>
      <c r="G1114" s="10">
        <f t="shared" si="145"/>
        <v>3020</v>
      </c>
      <c r="H1114" s="5"/>
    </row>
    <row r="1115" spans="1:8">
      <c r="A1115" s="11" t="s">
        <v>1949</v>
      </c>
      <c r="B1115" s="11" t="s">
        <v>1949</v>
      </c>
      <c r="C1115" s="19">
        <v>1611</v>
      </c>
      <c r="D1115" s="15">
        <v>1565</v>
      </c>
      <c r="E1115" s="8">
        <f t="shared" si="146"/>
        <v>-2.8553693358162602E-2</v>
      </c>
      <c r="F1115" s="9">
        <f t="shared" si="147"/>
        <v>6.26</v>
      </c>
      <c r="G1115" s="10">
        <f t="shared" si="145"/>
        <v>630</v>
      </c>
      <c r="H1115" s="5"/>
    </row>
    <row r="1116" spans="1:8">
      <c r="A1116" s="7" t="s">
        <v>1950</v>
      </c>
      <c r="B1116" s="7" t="s">
        <v>1951</v>
      </c>
      <c r="C1116" s="18">
        <v>187</v>
      </c>
      <c r="D1116" s="15">
        <v>204</v>
      </c>
      <c r="E1116" s="8">
        <f t="shared" si="146"/>
        <v>9.0909090909090828E-2</v>
      </c>
      <c r="F1116" s="9">
        <f t="shared" si="147"/>
        <v>0.81600000000000006</v>
      </c>
      <c r="G1116" s="10">
        <f t="shared" si="145"/>
        <v>90</v>
      </c>
      <c r="H1116" s="5"/>
    </row>
    <row r="1117" spans="1:8">
      <c r="A1117" s="11" t="s">
        <v>1952</v>
      </c>
      <c r="B1117" s="11" t="s">
        <v>1952</v>
      </c>
      <c r="C1117" s="19">
        <v>1266</v>
      </c>
      <c r="D1117" s="15">
        <v>1249</v>
      </c>
      <c r="E1117" s="8">
        <f t="shared" si="146"/>
        <v>-1.3428120063191162E-2</v>
      </c>
      <c r="F1117" s="9">
        <f t="shared" si="147"/>
        <v>4.9960000000000004</v>
      </c>
      <c r="G1117" s="10">
        <f t="shared" si="145"/>
        <v>500</v>
      </c>
      <c r="H1117" s="5"/>
    </row>
    <row r="1118" spans="1:8">
      <c r="A1118" s="11" t="s">
        <v>1953</v>
      </c>
      <c r="B1118" s="11" t="s">
        <v>1953</v>
      </c>
      <c r="C1118" s="19">
        <v>1230</v>
      </c>
      <c r="D1118" s="15">
        <v>1161</v>
      </c>
      <c r="E1118" s="8">
        <f t="shared" si="146"/>
        <v>-5.6097560975609806E-2</v>
      </c>
      <c r="F1118" s="9">
        <f t="shared" si="147"/>
        <v>4.6440000000000001</v>
      </c>
      <c r="G1118" s="10">
        <f t="shared" si="145"/>
        <v>470</v>
      </c>
      <c r="H1118" s="5"/>
    </row>
    <row r="1119" spans="1:8">
      <c r="A1119" s="11" t="s">
        <v>1954</v>
      </c>
      <c r="B1119" s="11" t="s">
        <v>1954</v>
      </c>
      <c r="C1119" s="19">
        <v>362</v>
      </c>
      <c r="D1119" s="15">
        <v>362</v>
      </c>
      <c r="E1119" s="8">
        <f t="shared" si="146"/>
        <v>0</v>
      </c>
      <c r="F1119" s="9">
        <f t="shared" si="147"/>
        <v>1.448</v>
      </c>
      <c r="G1119" s="10">
        <f t="shared" si="145"/>
        <v>150</v>
      </c>
      <c r="H1119" s="5"/>
    </row>
    <row r="1120" spans="1:8">
      <c r="A1120" s="7" t="s">
        <v>1955</v>
      </c>
      <c r="B1120" s="7" t="s">
        <v>1954</v>
      </c>
      <c r="C1120" s="18">
        <v>362</v>
      </c>
      <c r="D1120" s="15">
        <v>362</v>
      </c>
      <c r="E1120" s="8">
        <f t="shared" si="146"/>
        <v>0</v>
      </c>
      <c r="F1120" s="9">
        <f t="shared" si="147"/>
        <v>1.448</v>
      </c>
      <c r="G1120" s="10">
        <f t="shared" si="145"/>
        <v>150</v>
      </c>
      <c r="H1120" s="5"/>
    </row>
    <row r="1121" spans="1:8">
      <c r="A1121" s="11" t="s">
        <v>1956</v>
      </c>
      <c r="B1121" s="11" t="s">
        <v>1956</v>
      </c>
      <c r="C1121" s="19">
        <v>350</v>
      </c>
      <c r="D1121" s="15">
        <v>350</v>
      </c>
      <c r="E1121" s="8">
        <f t="shared" si="146"/>
        <v>0</v>
      </c>
      <c r="F1121" s="9">
        <f t="shared" si="147"/>
        <v>1.4000000000000001</v>
      </c>
      <c r="G1121" s="10">
        <f t="shared" si="145"/>
        <v>140</v>
      </c>
      <c r="H1121" s="5"/>
    </row>
    <row r="1122" spans="1:8">
      <c r="A1122" s="7" t="s">
        <v>1957</v>
      </c>
      <c r="B1122" s="7" t="s">
        <v>1956</v>
      </c>
      <c r="C1122" s="18">
        <v>350</v>
      </c>
      <c r="D1122" s="15">
        <v>350</v>
      </c>
      <c r="E1122" s="8">
        <f t="shared" si="146"/>
        <v>0</v>
      </c>
      <c r="F1122" s="9">
        <f t="shared" si="147"/>
        <v>1.4000000000000001</v>
      </c>
      <c r="G1122" s="10">
        <f t="shared" si="145"/>
        <v>140</v>
      </c>
      <c r="H1122" s="5"/>
    </row>
    <row r="1123" spans="1:8">
      <c r="A1123" s="11" t="s">
        <v>1958</v>
      </c>
      <c r="B1123" s="11" t="s">
        <v>1958</v>
      </c>
      <c r="C1123" s="19">
        <v>329</v>
      </c>
      <c r="D1123" s="15">
        <v>329</v>
      </c>
      <c r="E1123" s="8">
        <f t="shared" si="146"/>
        <v>0</v>
      </c>
      <c r="F1123" s="9">
        <f t="shared" si="147"/>
        <v>1.3160000000000001</v>
      </c>
      <c r="G1123" s="10">
        <f t="shared" si="145"/>
        <v>140</v>
      </c>
      <c r="H1123" s="5"/>
    </row>
    <row r="1124" spans="1:8">
      <c r="A1124" s="7" t="s">
        <v>1959</v>
      </c>
      <c r="B1124" s="7" t="s">
        <v>1958</v>
      </c>
      <c r="C1124" s="18">
        <v>329</v>
      </c>
      <c r="D1124" s="15">
        <v>329</v>
      </c>
      <c r="E1124" s="8">
        <f t="shared" si="146"/>
        <v>0</v>
      </c>
      <c r="F1124" s="9">
        <f t="shared" si="147"/>
        <v>1.3160000000000001</v>
      </c>
      <c r="G1124" s="10">
        <f t="shared" si="145"/>
        <v>140</v>
      </c>
      <c r="H1124" s="5"/>
    </row>
    <row r="1125" spans="1:8">
      <c r="A1125" s="7" t="s">
        <v>1960</v>
      </c>
      <c r="B1125" s="7" t="s">
        <v>1961</v>
      </c>
      <c r="C1125" s="18">
        <v>426</v>
      </c>
      <c r="D1125" s="15">
        <v>426</v>
      </c>
      <c r="E1125" s="8">
        <f t="shared" si="146"/>
        <v>0</v>
      </c>
      <c r="F1125" s="9">
        <f t="shared" si="147"/>
        <v>1.704</v>
      </c>
      <c r="G1125" s="10">
        <f t="shared" si="145"/>
        <v>180</v>
      </c>
      <c r="H1125" s="5"/>
    </row>
    <row r="1126" spans="1:8">
      <c r="A1126" s="7" t="s">
        <v>1962</v>
      </c>
      <c r="B1126" s="7" t="s">
        <v>1963</v>
      </c>
      <c r="C1126" s="18">
        <v>372</v>
      </c>
      <c r="D1126" s="15">
        <v>411</v>
      </c>
      <c r="E1126" s="8">
        <f t="shared" si="146"/>
        <v>0.10483870967741926</v>
      </c>
      <c r="F1126" s="9">
        <f t="shared" si="147"/>
        <v>1.6440000000000001</v>
      </c>
      <c r="G1126" s="10">
        <f t="shared" si="145"/>
        <v>170</v>
      </c>
      <c r="H1126" s="5"/>
    </row>
    <row r="1127" spans="1:8">
      <c r="A1127" s="11" t="s">
        <v>1964</v>
      </c>
      <c r="B1127" s="11" t="s">
        <v>1964</v>
      </c>
      <c r="C1127" s="19">
        <v>410</v>
      </c>
      <c r="D1127" s="15">
        <v>410</v>
      </c>
      <c r="E1127" s="8">
        <f t="shared" si="146"/>
        <v>0</v>
      </c>
      <c r="F1127" s="9">
        <f t="shared" si="147"/>
        <v>1.6400000000000001</v>
      </c>
      <c r="G1127" s="10">
        <f t="shared" si="145"/>
        <v>170</v>
      </c>
      <c r="H1127" s="5"/>
    </row>
    <row r="1128" spans="1:8">
      <c r="A1128" s="7" t="s">
        <v>1965</v>
      </c>
      <c r="B1128" s="7" t="s">
        <v>1964</v>
      </c>
      <c r="C1128" s="18">
        <v>410</v>
      </c>
      <c r="D1128" s="15">
        <v>410</v>
      </c>
      <c r="E1128" s="8">
        <f t="shared" si="146"/>
        <v>0</v>
      </c>
      <c r="F1128" s="9">
        <f t="shared" si="147"/>
        <v>1.6400000000000001</v>
      </c>
      <c r="G1128" s="10">
        <f t="shared" si="145"/>
        <v>170</v>
      </c>
      <c r="H1128" s="5"/>
    </row>
    <row r="1129" spans="1:8">
      <c r="A1129" s="11" t="s">
        <v>1966</v>
      </c>
      <c r="B1129" s="11" t="s">
        <v>1966</v>
      </c>
      <c r="C1129" s="19">
        <v>434</v>
      </c>
      <c r="D1129" s="15">
        <v>434</v>
      </c>
      <c r="E1129" s="8">
        <f t="shared" si="146"/>
        <v>0</v>
      </c>
      <c r="F1129" s="9">
        <f t="shared" si="147"/>
        <v>1.736</v>
      </c>
      <c r="G1129" s="10">
        <f t="shared" si="145"/>
        <v>180</v>
      </c>
      <c r="H1129" s="5"/>
    </row>
    <row r="1130" spans="1:8">
      <c r="A1130" s="7" t="s">
        <v>1967</v>
      </c>
      <c r="B1130" s="7" t="s">
        <v>1966</v>
      </c>
      <c r="C1130" s="18">
        <v>434</v>
      </c>
      <c r="D1130" s="15">
        <v>434</v>
      </c>
      <c r="E1130" s="8">
        <f t="shared" si="146"/>
        <v>0</v>
      </c>
      <c r="F1130" s="9">
        <f t="shared" si="147"/>
        <v>1.736</v>
      </c>
      <c r="G1130" s="10">
        <f t="shared" si="145"/>
        <v>180</v>
      </c>
      <c r="H1130" s="5"/>
    </row>
    <row r="1131" spans="1:8">
      <c r="A1131" s="11" t="s">
        <v>1968</v>
      </c>
      <c r="B1131" s="11" t="s">
        <v>1968</v>
      </c>
      <c r="C1131" s="19">
        <v>434</v>
      </c>
      <c r="D1131" s="15">
        <v>434</v>
      </c>
      <c r="E1131" s="8">
        <f t="shared" si="146"/>
        <v>0</v>
      </c>
      <c r="F1131" s="9">
        <f t="shared" si="147"/>
        <v>1.736</v>
      </c>
      <c r="G1131" s="10">
        <f t="shared" si="145"/>
        <v>180</v>
      </c>
      <c r="H1131" s="5"/>
    </row>
    <row r="1132" spans="1:8">
      <c r="A1132" s="7" t="s">
        <v>1969</v>
      </c>
      <c r="B1132" s="7" t="s">
        <v>1968</v>
      </c>
      <c r="C1132" s="18">
        <v>434</v>
      </c>
      <c r="D1132" s="15">
        <v>434</v>
      </c>
      <c r="E1132" s="8">
        <f t="shared" si="146"/>
        <v>0</v>
      </c>
      <c r="F1132" s="9">
        <f t="shared" si="147"/>
        <v>1.736</v>
      </c>
      <c r="G1132" s="10">
        <f t="shared" si="145"/>
        <v>180</v>
      </c>
      <c r="H1132" s="5"/>
    </row>
    <row r="1133" spans="1:8">
      <c r="A1133" s="7" t="s">
        <v>1970</v>
      </c>
      <c r="B1133" s="7" t="s">
        <v>1971</v>
      </c>
      <c r="C1133" s="18">
        <v>281</v>
      </c>
      <c r="D1133" s="15">
        <v>312</v>
      </c>
      <c r="E1133" s="8">
        <f t="shared" si="146"/>
        <v>0.11032028469750887</v>
      </c>
      <c r="F1133" s="9">
        <f t="shared" si="147"/>
        <v>1.248</v>
      </c>
      <c r="G1133" s="10">
        <f t="shared" si="145"/>
        <v>130</v>
      </c>
      <c r="H1133" s="5"/>
    </row>
    <row r="1134" spans="1:8">
      <c r="A1134" s="7" t="s">
        <v>1972</v>
      </c>
      <c r="B1134" s="7" t="s">
        <v>1973</v>
      </c>
      <c r="C1134" s="18">
        <v>281</v>
      </c>
      <c r="D1134" s="15">
        <v>312</v>
      </c>
      <c r="E1134" s="8">
        <f t="shared" si="146"/>
        <v>0.11032028469750887</v>
      </c>
      <c r="F1134" s="9">
        <f t="shared" si="147"/>
        <v>1.248</v>
      </c>
      <c r="G1134" s="10">
        <f t="shared" si="145"/>
        <v>130</v>
      </c>
      <c r="H1134" s="5"/>
    </row>
    <row r="1135" spans="1:8">
      <c r="A1135" s="11" t="s">
        <v>1974</v>
      </c>
      <c r="B1135" s="13" t="s">
        <v>1975</v>
      </c>
      <c r="C1135" s="19">
        <v>485</v>
      </c>
      <c r="D1135" s="15">
        <v>485</v>
      </c>
      <c r="E1135" s="8">
        <f t="shared" si="146"/>
        <v>0</v>
      </c>
      <c r="F1135" s="9">
        <f t="shared" si="147"/>
        <v>1.94</v>
      </c>
      <c r="G1135" s="10">
        <f t="shared" si="145"/>
        <v>200</v>
      </c>
      <c r="H1135" s="5"/>
    </row>
    <row r="1136" spans="1:8">
      <c r="A1136" s="7" t="s">
        <v>1976</v>
      </c>
      <c r="B1136" s="7" t="s">
        <v>1975</v>
      </c>
      <c r="C1136" s="18">
        <v>485</v>
      </c>
      <c r="D1136" s="15">
        <v>485</v>
      </c>
      <c r="E1136" s="8">
        <f t="shared" si="146"/>
        <v>0</v>
      </c>
      <c r="F1136" s="9">
        <f t="shared" si="147"/>
        <v>1.94</v>
      </c>
      <c r="G1136" s="10">
        <f t="shared" si="145"/>
        <v>200</v>
      </c>
      <c r="H1136" s="5"/>
    </row>
    <row r="1137" spans="1:8">
      <c r="A1137" s="7" t="s">
        <v>1977</v>
      </c>
      <c r="B1137" s="7" t="s">
        <v>1978</v>
      </c>
      <c r="C1137" s="18">
        <v>422</v>
      </c>
      <c r="D1137" s="15">
        <v>471</v>
      </c>
      <c r="E1137" s="8">
        <f t="shared" si="146"/>
        <v>0.11611374407582931</v>
      </c>
      <c r="F1137" s="9">
        <f t="shared" si="147"/>
        <v>1.8840000000000001</v>
      </c>
      <c r="G1137" s="10">
        <f t="shared" si="145"/>
        <v>190</v>
      </c>
      <c r="H1137" s="5"/>
    </row>
    <row r="1138" spans="1:8">
      <c r="A1138" s="7" t="s">
        <v>1979</v>
      </c>
      <c r="B1138" s="7" t="s">
        <v>1980</v>
      </c>
      <c r="C1138" s="18">
        <v>485</v>
      </c>
      <c r="D1138" s="15">
        <v>545</v>
      </c>
      <c r="E1138" s="8">
        <f t="shared" si="146"/>
        <v>0.12371134020618557</v>
      </c>
      <c r="F1138" s="9">
        <f t="shared" si="147"/>
        <v>2.1800000000000002</v>
      </c>
      <c r="G1138" s="10">
        <f t="shared" si="145"/>
        <v>220</v>
      </c>
      <c r="H1138" s="5"/>
    </row>
    <row r="1139" spans="1:8">
      <c r="A1139" s="11" t="s">
        <v>1981</v>
      </c>
      <c r="B1139" s="13" t="s">
        <v>1982</v>
      </c>
      <c r="C1139" s="19">
        <v>422</v>
      </c>
      <c r="D1139" s="15">
        <v>471</v>
      </c>
      <c r="E1139" s="8">
        <f t="shared" si="146"/>
        <v>0.11611374407582931</v>
      </c>
      <c r="F1139" s="9">
        <f t="shared" si="147"/>
        <v>1.8840000000000001</v>
      </c>
      <c r="G1139" s="10">
        <f t="shared" si="145"/>
        <v>190</v>
      </c>
      <c r="H1139" s="5"/>
    </row>
    <row r="1140" spans="1:8">
      <c r="A1140" s="7" t="s">
        <v>1983</v>
      </c>
      <c r="B1140" s="7" t="s">
        <v>1982</v>
      </c>
      <c r="C1140" s="18">
        <v>422</v>
      </c>
      <c r="D1140" s="15">
        <v>471</v>
      </c>
      <c r="E1140" s="8">
        <f t="shared" si="146"/>
        <v>0.11611374407582931</v>
      </c>
      <c r="F1140" s="9">
        <f t="shared" si="147"/>
        <v>1.8840000000000001</v>
      </c>
      <c r="G1140" s="10">
        <f t="shared" si="145"/>
        <v>190</v>
      </c>
      <c r="H1140" s="5"/>
    </row>
    <row r="1141" spans="1:8">
      <c r="A1141" s="7" t="s">
        <v>1984</v>
      </c>
      <c r="B1141" s="7" t="s">
        <v>1985</v>
      </c>
      <c r="C1141" s="18">
        <v>424</v>
      </c>
      <c r="D1141" s="15">
        <v>424</v>
      </c>
      <c r="E1141" s="8">
        <f t="shared" si="146"/>
        <v>0</v>
      </c>
      <c r="F1141" s="9">
        <f t="shared" si="147"/>
        <v>1.696</v>
      </c>
      <c r="G1141" s="10">
        <f t="shared" si="145"/>
        <v>170</v>
      </c>
      <c r="H1141" s="5"/>
    </row>
    <row r="1142" spans="1:8">
      <c r="A1142" s="7" t="s">
        <v>1986</v>
      </c>
      <c r="B1142" s="7" t="s">
        <v>1987</v>
      </c>
      <c r="C1142" s="18">
        <v>424</v>
      </c>
      <c r="D1142" s="15">
        <v>424</v>
      </c>
      <c r="E1142" s="8">
        <f t="shared" si="146"/>
        <v>0</v>
      </c>
      <c r="F1142" s="9">
        <f t="shared" si="147"/>
        <v>1.696</v>
      </c>
      <c r="G1142" s="10">
        <f t="shared" si="145"/>
        <v>170</v>
      </c>
      <c r="H1142" s="5"/>
    </row>
    <row r="1143" spans="1:8">
      <c r="A1143" s="7" t="s">
        <v>1988</v>
      </c>
      <c r="B1143" s="7" t="s">
        <v>1989</v>
      </c>
      <c r="C1143" s="18">
        <v>410</v>
      </c>
      <c r="D1143" s="15">
        <v>456</v>
      </c>
      <c r="E1143" s="8">
        <f t="shared" si="146"/>
        <v>0.11219512195121961</v>
      </c>
      <c r="F1143" s="9">
        <f t="shared" si="147"/>
        <v>1.8240000000000001</v>
      </c>
      <c r="G1143" s="10">
        <f t="shared" si="145"/>
        <v>190</v>
      </c>
      <c r="H1143" s="5"/>
    </row>
    <row r="1144" spans="1:8">
      <c r="A1144" s="11" t="s">
        <v>1990</v>
      </c>
      <c r="B1144" s="13" t="s">
        <v>1991</v>
      </c>
      <c r="C1144" s="19">
        <v>657</v>
      </c>
      <c r="D1144" s="15">
        <v>743</v>
      </c>
      <c r="E1144" s="8">
        <f t="shared" si="146"/>
        <v>0.13089802130898032</v>
      </c>
      <c r="F1144" s="9">
        <f t="shared" si="147"/>
        <v>2.972</v>
      </c>
      <c r="G1144" s="10">
        <f t="shared" si="145"/>
        <v>300</v>
      </c>
      <c r="H1144" s="5"/>
    </row>
    <row r="1145" spans="1:8">
      <c r="A1145" s="7" t="s">
        <v>1992</v>
      </c>
      <c r="B1145" s="7" t="s">
        <v>1991</v>
      </c>
      <c r="C1145" s="18">
        <v>657</v>
      </c>
      <c r="D1145" s="15">
        <v>743</v>
      </c>
      <c r="E1145" s="8">
        <f t="shared" si="146"/>
        <v>0.13089802130898032</v>
      </c>
      <c r="F1145" s="9">
        <f t="shared" si="147"/>
        <v>2.972</v>
      </c>
      <c r="G1145" s="10">
        <f t="shared" si="145"/>
        <v>300</v>
      </c>
      <c r="H1145" s="5"/>
    </row>
    <row r="1146" spans="1:8">
      <c r="A1146" s="7" t="s">
        <v>1993</v>
      </c>
      <c r="B1146" s="7" t="s">
        <v>1994</v>
      </c>
      <c r="C1146" s="18">
        <v>741</v>
      </c>
      <c r="D1146" s="15">
        <v>793</v>
      </c>
      <c r="E1146" s="8">
        <f t="shared" si="146"/>
        <v>7.0175438596491224E-2</v>
      </c>
      <c r="F1146" s="9">
        <f t="shared" si="147"/>
        <v>3.1720000000000002</v>
      </c>
      <c r="G1146" s="10">
        <f t="shared" si="145"/>
        <v>320</v>
      </c>
      <c r="H1146" s="5"/>
    </row>
    <row r="1147" spans="1:8">
      <c r="A1147" s="12" t="s">
        <v>1995</v>
      </c>
      <c r="B1147" s="12" t="s">
        <v>1996</v>
      </c>
      <c r="C1147" s="18">
        <v>384</v>
      </c>
      <c r="D1147" s="15">
        <v>411</v>
      </c>
      <c r="E1147" s="8">
        <f t="shared" si="146"/>
        <v>7.03125E-2</v>
      </c>
      <c r="F1147" s="9">
        <f t="shared" si="147"/>
        <v>1.6440000000000001</v>
      </c>
      <c r="G1147" s="10">
        <f t="shared" si="145"/>
        <v>170</v>
      </c>
      <c r="H1147" s="5"/>
    </row>
    <row r="1148" spans="1:8">
      <c r="A1148" s="12" t="s">
        <v>1997</v>
      </c>
      <c r="B1148" s="12" t="s">
        <v>1998</v>
      </c>
      <c r="C1148" s="18">
        <v>384</v>
      </c>
      <c r="D1148" s="15">
        <v>411</v>
      </c>
      <c r="E1148" s="8">
        <f t="shared" si="146"/>
        <v>7.03125E-2</v>
      </c>
      <c r="F1148" s="9">
        <f t="shared" si="147"/>
        <v>1.6440000000000001</v>
      </c>
      <c r="G1148" s="10">
        <f t="shared" si="145"/>
        <v>170</v>
      </c>
      <c r="H1148" s="5"/>
    </row>
    <row r="1149" spans="1:8">
      <c r="A1149" s="7" t="s">
        <v>1999</v>
      </c>
      <c r="B1149" s="7" t="s">
        <v>2000</v>
      </c>
      <c r="C1149" s="18">
        <v>680</v>
      </c>
      <c r="D1149" s="15">
        <v>743</v>
      </c>
      <c r="E1149" s="8">
        <f t="shared" si="146"/>
        <v>9.2647058823529305E-2</v>
      </c>
      <c r="F1149" s="9">
        <f t="shared" si="147"/>
        <v>2.972</v>
      </c>
      <c r="G1149" s="10">
        <f t="shared" si="145"/>
        <v>300</v>
      </c>
      <c r="H1149" s="5"/>
    </row>
    <row r="1150" spans="1:8">
      <c r="A1150" s="11" t="s">
        <v>2001</v>
      </c>
      <c r="B1150" s="11" t="s">
        <v>2001</v>
      </c>
      <c r="C1150" s="19">
        <v>738</v>
      </c>
      <c r="D1150" s="15">
        <f t="shared" ref="D1150:D1151" si="150">C1150*1.07</f>
        <v>789.66000000000008</v>
      </c>
      <c r="E1150" s="8">
        <f t="shared" si="146"/>
        <v>7.0000000000000062E-2</v>
      </c>
      <c r="F1150" s="9">
        <f t="shared" si="147"/>
        <v>3.1586400000000006</v>
      </c>
      <c r="G1150" s="10">
        <f t="shared" si="145"/>
        <v>320</v>
      </c>
      <c r="H1150" s="5"/>
    </row>
    <row r="1151" spans="1:8">
      <c r="A1151" s="12" t="s">
        <v>2002</v>
      </c>
      <c r="B1151" s="12" t="s">
        <v>2003</v>
      </c>
      <c r="C1151" s="18">
        <v>738</v>
      </c>
      <c r="D1151" s="15">
        <f t="shared" si="150"/>
        <v>789.66000000000008</v>
      </c>
      <c r="E1151" s="8">
        <f t="shared" si="146"/>
        <v>7.0000000000000062E-2</v>
      </c>
      <c r="F1151" s="9">
        <f t="shared" si="147"/>
        <v>3.1586400000000006</v>
      </c>
      <c r="G1151" s="10">
        <f t="shared" si="145"/>
        <v>320</v>
      </c>
      <c r="H1151" s="5"/>
    </row>
    <row r="1152" spans="1:8">
      <c r="A1152" s="11" t="s">
        <v>2004</v>
      </c>
      <c r="B1152" s="11" t="s">
        <v>2004</v>
      </c>
      <c r="C1152" s="19">
        <v>56</v>
      </c>
      <c r="D1152" s="15">
        <v>52</v>
      </c>
      <c r="E1152" s="8">
        <f t="shared" si="146"/>
        <v>-7.1428571428571397E-2</v>
      </c>
      <c r="F1152" s="9">
        <f t="shared" si="147"/>
        <v>0.20800000000000002</v>
      </c>
      <c r="G1152" s="10">
        <f t="shared" si="145"/>
        <v>30</v>
      </c>
      <c r="H1152" s="5"/>
    </row>
    <row r="1153" spans="1:8">
      <c r="A1153" s="11" t="s">
        <v>2005</v>
      </c>
      <c r="B1153" s="11" t="s">
        <v>2005</v>
      </c>
      <c r="C1153" s="19">
        <v>42</v>
      </c>
      <c r="D1153" s="15">
        <v>42</v>
      </c>
      <c r="E1153" s="8">
        <f t="shared" si="146"/>
        <v>0</v>
      </c>
      <c r="F1153" s="9">
        <f t="shared" si="147"/>
        <v>0.16800000000000001</v>
      </c>
      <c r="G1153" s="10">
        <f t="shared" si="145"/>
        <v>20</v>
      </c>
      <c r="H1153" s="5"/>
    </row>
    <row r="1154" spans="1:8">
      <c r="A1154" s="11" t="s">
        <v>2006</v>
      </c>
      <c r="B1154" s="11" t="s">
        <v>2006</v>
      </c>
      <c r="C1154" s="19">
        <v>86</v>
      </c>
      <c r="D1154" s="15">
        <v>74</v>
      </c>
      <c r="E1154" s="8">
        <f t="shared" si="146"/>
        <v>-0.13953488372093026</v>
      </c>
      <c r="F1154" s="9">
        <f t="shared" si="147"/>
        <v>0.29599999999999999</v>
      </c>
      <c r="G1154" s="10">
        <f t="shared" ref="G1154:G1217" si="151">CEILING(F1154*100,10)</f>
        <v>30</v>
      </c>
      <c r="H1154" s="5"/>
    </row>
    <row r="1155" spans="1:8">
      <c r="A1155" s="11" t="s">
        <v>2007</v>
      </c>
      <c r="B1155" s="11" t="s">
        <v>2007</v>
      </c>
      <c r="C1155" s="19">
        <v>33</v>
      </c>
      <c r="D1155" s="15">
        <v>36</v>
      </c>
      <c r="E1155" s="8">
        <f t="shared" ref="E1155:E1218" si="152">D1155/C1155-1</f>
        <v>9.0909090909090828E-2</v>
      </c>
      <c r="F1155" s="9">
        <f t="shared" ref="F1155:F1218" si="153">D1155*0.4%</f>
        <v>0.14400000000000002</v>
      </c>
      <c r="G1155" s="10">
        <f t="shared" si="151"/>
        <v>20</v>
      </c>
      <c r="H1155" s="5"/>
    </row>
    <row r="1156" spans="1:8">
      <c r="A1156" s="11" t="s">
        <v>2008</v>
      </c>
      <c r="B1156" s="11" t="s">
        <v>2008</v>
      </c>
      <c r="C1156" s="19">
        <v>126</v>
      </c>
      <c r="D1156" s="15">
        <v>126</v>
      </c>
      <c r="E1156" s="8">
        <f t="shared" si="152"/>
        <v>0</v>
      </c>
      <c r="F1156" s="9">
        <f t="shared" si="153"/>
        <v>0.504</v>
      </c>
      <c r="G1156" s="10">
        <f t="shared" si="151"/>
        <v>60</v>
      </c>
      <c r="H1156" s="5"/>
    </row>
    <row r="1157" spans="1:8">
      <c r="A1157" s="11" t="s">
        <v>2009</v>
      </c>
      <c r="B1157" s="11" t="s">
        <v>2009</v>
      </c>
      <c r="C1157" s="19">
        <v>123</v>
      </c>
      <c r="D1157" s="15">
        <v>132</v>
      </c>
      <c r="E1157" s="8">
        <f t="shared" si="152"/>
        <v>7.3170731707317138E-2</v>
      </c>
      <c r="F1157" s="9">
        <f t="shared" si="153"/>
        <v>0.52800000000000002</v>
      </c>
      <c r="G1157" s="10">
        <f t="shared" si="151"/>
        <v>60</v>
      </c>
      <c r="H1157" s="5"/>
    </row>
    <row r="1158" spans="1:8">
      <c r="A1158" s="12" t="s">
        <v>2010</v>
      </c>
      <c r="B1158" s="12" t="s">
        <v>2010</v>
      </c>
      <c r="C1158" s="18">
        <v>98</v>
      </c>
      <c r="D1158" s="15">
        <v>105</v>
      </c>
      <c r="E1158" s="8">
        <f t="shared" si="152"/>
        <v>7.1428571428571397E-2</v>
      </c>
      <c r="F1158" s="9">
        <f t="shared" si="153"/>
        <v>0.42</v>
      </c>
      <c r="G1158" s="10">
        <f t="shared" si="151"/>
        <v>50</v>
      </c>
      <c r="H1158" s="5"/>
    </row>
    <row r="1159" spans="1:8">
      <c r="A1159" s="7" t="s">
        <v>2011</v>
      </c>
      <c r="B1159" s="7" t="s">
        <v>2012</v>
      </c>
      <c r="C1159" s="18">
        <v>50</v>
      </c>
      <c r="D1159" s="15">
        <v>42</v>
      </c>
      <c r="E1159" s="8">
        <f t="shared" si="152"/>
        <v>-0.16000000000000003</v>
      </c>
      <c r="F1159" s="9">
        <f t="shared" si="153"/>
        <v>0.16800000000000001</v>
      </c>
      <c r="G1159" s="10">
        <f t="shared" si="151"/>
        <v>20</v>
      </c>
      <c r="H1159" s="5"/>
    </row>
    <row r="1160" spans="1:8">
      <c r="A1160" s="11" t="s">
        <v>2013</v>
      </c>
      <c r="B1160" s="11" t="s">
        <v>2013</v>
      </c>
      <c r="C1160" s="19">
        <v>108</v>
      </c>
      <c r="D1160" s="15">
        <v>116</v>
      </c>
      <c r="E1160" s="8">
        <f t="shared" si="152"/>
        <v>7.4074074074074181E-2</v>
      </c>
      <c r="F1160" s="9">
        <f t="shared" si="153"/>
        <v>0.46400000000000002</v>
      </c>
      <c r="G1160" s="10">
        <f t="shared" si="151"/>
        <v>50</v>
      </c>
      <c r="H1160" s="5"/>
    </row>
    <row r="1161" spans="1:8">
      <c r="A1161" s="11" t="s">
        <v>2014</v>
      </c>
      <c r="B1161" s="11" t="s">
        <v>2014</v>
      </c>
      <c r="C1161" s="19">
        <v>147</v>
      </c>
      <c r="D1161" s="15">
        <v>157</v>
      </c>
      <c r="E1161" s="8">
        <f t="shared" si="152"/>
        <v>6.8027210884353817E-2</v>
      </c>
      <c r="F1161" s="9">
        <f t="shared" si="153"/>
        <v>0.628</v>
      </c>
      <c r="G1161" s="10">
        <f t="shared" si="151"/>
        <v>70</v>
      </c>
      <c r="H1161" s="5"/>
    </row>
    <row r="1162" spans="1:8">
      <c r="A1162" s="11" t="s">
        <v>2015</v>
      </c>
      <c r="B1162" s="11" t="s">
        <v>2015</v>
      </c>
      <c r="C1162" s="19">
        <v>123</v>
      </c>
      <c r="D1162" s="15">
        <v>132</v>
      </c>
      <c r="E1162" s="8">
        <f t="shared" si="152"/>
        <v>7.3170731707317138E-2</v>
      </c>
      <c r="F1162" s="9">
        <f t="shared" si="153"/>
        <v>0.52800000000000002</v>
      </c>
      <c r="G1162" s="10">
        <f t="shared" si="151"/>
        <v>60</v>
      </c>
      <c r="H1162" s="5"/>
    </row>
    <row r="1163" spans="1:8">
      <c r="A1163" s="11" t="s">
        <v>2016</v>
      </c>
      <c r="B1163" s="11" t="s">
        <v>2016</v>
      </c>
      <c r="C1163" s="19">
        <v>147</v>
      </c>
      <c r="D1163" s="15">
        <v>157</v>
      </c>
      <c r="E1163" s="8">
        <f t="shared" si="152"/>
        <v>6.8027210884353817E-2</v>
      </c>
      <c r="F1163" s="9">
        <f t="shared" si="153"/>
        <v>0.628</v>
      </c>
      <c r="G1163" s="10">
        <f t="shared" si="151"/>
        <v>70</v>
      </c>
      <c r="H1163" s="5"/>
    </row>
    <row r="1164" spans="1:8">
      <c r="A1164" s="7" t="s">
        <v>2017</v>
      </c>
      <c r="B1164" s="7" t="s">
        <v>2018</v>
      </c>
      <c r="C1164" s="18">
        <v>101</v>
      </c>
      <c r="D1164" s="15">
        <v>101</v>
      </c>
      <c r="E1164" s="8">
        <f t="shared" si="152"/>
        <v>0</v>
      </c>
      <c r="F1164" s="9">
        <f t="shared" si="153"/>
        <v>0.40400000000000003</v>
      </c>
      <c r="G1164" s="10">
        <f t="shared" si="151"/>
        <v>50</v>
      </c>
      <c r="H1164" s="5"/>
    </row>
    <row r="1165" spans="1:8">
      <c r="A1165" s="7" t="s">
        <v>2019</v>
      </c>
      <c r="B1165" s="7" t="s">
        <v>2020</v>
      </c>
      <c r="C1165" s="18">
        <v>299</v>
      </c>
      <c r="D1165" s="15">
        <v>362</v>
      </c>
      <c r="E1165" s="8">
        <f t="shared" si="152"/>
        <v>0.21070234113712383</v>
      </c>
      <c r="F1165" s="9">
        <f t="shared" si="153"/>
        <v>1.448</v>
      </c>
      <c r="G1165" s="10">
        <f t="shared" si="151"/>
        <v>150</v>
      </c>
      <c r="H1165" s="5"/>
    </row>
    <row r="1166" spans="1:8">
      <c r="A1166" s="7" t="s">
        <v>2021</v>
      </c>
      <c r="B1166" s="7" t="s">
        <v>2022</v>
      </c>
      <c r="C1166" s="18">
        <v>111</v>
      </c>
      <c r="D1166" s="15">
        <v>124</v>
      </c>
      <c r="E1166" s="8">
        <f t="shared" si="152"/>
        <v>0.11711711711711703</v>
      </c>
      <c r="F1166" s="9">
        <f t="shared" si="153"/>
        <v>0.496</v>
      </c>
      <c r="G1166" s="10">
        <f t="shared" si="151"/>
        <v>50</v>
      </c>
      <c r="H1166" s="5"/>
    </row>
    <row r="1167" spans="1:8">
      <c r="A1167" s="7" t="s">
        <v>2023</v>
      </c>
      <c r="B1167" s="7" t="s">
        <v>2024</v>
      </c>
      <c r="C1167" s="18">
        <v>373</v>
      </c>
      <c r="D1167" s="15">
        <v>373</v>
      </c>
      <c r="E1167" s="8">
        <f t="shared" si="152"/>
        <v>0</v>
      </c>
      <c r="F1167" s="9">
        <f t="shared" si="153"/>
        <v>1.492</v>
      </c>
      <c r="G1167" s="10">
        <f t="shared" si="151"/>
        <v>150</v>
      </c>
      <c r="H1167" s="5"/>
    </row>
    <row r="1168" spans="1:8">
      <c r="A1168" s="7" t="s">
        <v>2025</v>
      </c>
      <c r="B1168" s="7" t="s">
        <v>2026</v>
      </c>
      <c r="C1168" s="18">
        <v>640</v>
      </c>
      <c r="D1168" s="15">
        <f t="shared" ref="D1168:D1170" si="154">C1168*1.07</f>
        <v>684.80000000000007</v>
      </c>
      <c r="E1168" s="8">
        <f t="shared" si="152"/>
        <v>7.0000000000000062E-2</v>
      </c>
      <c r="F1168" s="9">
        <f t="shared" si="153"/>
        <v>2.7392000000000003</v>
      </c>
      <c r="G1168" s="10">
        <f t="shared" si="151"/>
        <v>280</v>
      </c>
      <c r="H1168" s="5"/>
    </row>
    <row r="1169" spans="1:8">
      <c r="A1169" s="11" t="s">
        <v>2027</v>
      </c>
      <c r="B1169" s="11" t="s">
        <v>2027</v>
      </c>
      <c r="C1169" s="19">
        <v>708</v>
      </c>
      <c r="D1169" s="15">
        <f t="shared" si="154"/>
        <v>757.56000000000006</v>
      </c>
      <c r="E1169" s="8">
        <f t="shared" si="152"/>
        <v>7.0000000000000062E-2</v>
      </c>
      <c r="F1169" s="9">
        <f t="shared" si="153"/>
        <v>3.0302400000000005</v>
      </c>
      <c r="G1169" s="10">
        <f t="shared" si="151"/>
        <v>310</v>
      </c>
      <c r="H1169" s="5"/>
    </row>
    <row r="1170" spans="1:8">
      <c r="A1170" s="7" t="s">
        <v>2028</v>
      </c>
      <c r="B1170" s="7" t="s">
        <v>2027</v>
      </c>
      <c r="C1170" s="18">
        <v>708</v>
      </c>
      <c r="D1170" s="15">
        <f t="shared" si="154"/>
        <v>757.56000000000006</v>
      </c>
      <c r="E1170" s="8">
        <f t="shared" si="152"/>
        <v>7.0000000000000062E-2</v>
      </c>
      <c r="F1170" s="9">
        <f t="shared" si="153"/>
        <v>3.0302400000000005</v>
      </c>
      <c r="G1170" s="10">
        <f t="shared" si="151"/>
        <v>310</v>
      </c>
      <c r="H1170" s="5"/>
    </row>
    <row r="1171" spans="1:8">
      <c r="A1171" s="11" t="s">
        <v>2029</v>
      </c>
      <c r="B1171" s="11" t="s">
        <v>2029</v>
      </c>
      <c r="C1171" s="19">
        <v>83</v>
      </c>
      <c r="D1171" s="15">
        <v>83</v>
      </c>
      <c r="E1171" s="8">
        <f t="shared" si="152"/>
        <v>0</v>
      </c>
      <c r="F1171" s="9">
        <f t="shared" si="153"/>
        <v>0.33200000000000002</v>
      </c>
      <c r="G1171" s="10">
        <f t="shared" si="151"/>
        <v>40</v>
      </c>
      <c r="H1171" s="5"/>
    </row>
    <row r="1172" spans="1:8">
      <c r="A1172" s="11" t="s">
        <v>2030</v>
      </c>
      <c r="B1172" s="11" t="s">
        <v>2030</v>
      </c>
      <c r="C1172" s="19">
        <v>78</v>
      </c>
      <c r="D1172" s="15">
        <v>78</v>
      </c>
      <c r="E1172" s="8">
        <f t="shared" si="152"/>
        <v>0</v>
      </c>
      <c r="F1172" s="9">
        <f t="shared" si="153"/>
        <v>0.312</v>
      </c>
      <c r="G1172" s="10">
        <f t="shared" si="151"/>
        <v>40</v>
      </c>
      <c r="H1172" s="5"/>
    </row>
    <row r="1173" spans="1:8">
      <c r="A1173" s="11" t="s">
        <v>2031</v>
      </c>
      <c r="B1173" s="11" t="s">
        <v>2031</v>
      </c>
      <c r="C1173" s="19">
        <v>99</v>
      </c>
      <c r="D1173" s="15">
        <v>99</v>
      </c>
      <c r="E1173" s="8">
        <f t="shared" si="152"/>
        <v>0</v>
      </c>
      <c r="F1173" s="9">
        <f t="shared" si="153"/>
        <v>0.39600000000000002</v>
      </c>
      <c r="G1173" s="10">
        <f t="shared" si="151"/>
        <v>40</v>
      </c>
      <c r="H1173" s="5"/>
    </row>
    <row r="1174" spans="1:8">
      <c r="A1174" s="11" t="s">
        <v>2032</v>
      </c>
      <c r="B1174" s="11" t="s">
        <v>2032</v>
      </c>
      <c r="C1174" s="19">
        <v>346</v>
      </c>
      <c r="D1174" s="15">
        <v>346</v>
      </c>
      <c r="E1174" s="8">
        <f t="shared" si="152"/>
        <v>0</v>
      </c>
      <c r="F1174" s="9">
        <f t="shared" si="153"/>
        <v>1.3840000000000001</v>
      </c>
      <c r="G1174" s="10">
        <f t="shared" si="151"/>
        <v>140</v>
      </c>
      <c r="H1174" s="5"/>
    </row>
    <row r="1175" spans="1:8">
      <c r="A1175" s="11" t="s">
        <v>2033</v>
      </c>
      <c r="B1175" s="11" t="s">
        <v>2033</v>
      </c>
      <c r="C1175" s="19">
        <v>372</v>
      </c>
      <c r="D1175" s="15">
        <v>372</v>
      </c>
      <c r="E1175" s="8">
        <f t="shared" si="152"/>
        <v>0</v>
      </c>
      <c r="F1175" s="9">
        <f t="shared" si="153"/>
        <v>1.488</v>
      </c>
      <c r="G1175" s="10">
        <f t="shared" si="151"/>
        <v>150</v>
      </c>
      <c r="H1175" s="5"/>
    </row>
    <row r="1176" spans="1:8">
      <c r="A1176" s="11" t="s">
        <v>2034</v>
      </c>
      <c r="B1176" s="11" t="s">
        <v>2034</v>
      </c>
      <c r="C1176" s="19">
        <v>62</v>
      </c>
      <c r="D1176" s="15">
        <v>62</v>
      </c>
      <c r="E1176" s="8">
        <f t="shared" si="152"/>
        <v>0</v>
      </c>
      <c r="F1176" s="9">
        <f t="shared" si="153"/>
        <v>0.248</v>
      </c>
      <c r="G1176" s="10">
        <f t="shared" si="151"/>
        <v>30</v>
      </c>
      <c r="H1176" s="5"/>
    </row>
    <row r="1177" spans="1:8">
      <c r="A1177" s="11" t="s">
        <v>2035</v>
      </c>
      <c r="B1177" s="11" t="s">
        <v>2036</v>
      </c>
      <c r="C1177" s="19">
        <v>177</v>
      </c>
      <c r="D1177" s="15">
        <v>177</v>
      </c>
      <c r="E1177" s="8">
        <f t="shared" si="152"/>
        <v>0</v>
      </c>
      <c r="F1177" s="9">
        <f t="shared" si="153"/>
        <v>0.70799999999999996</v>
      </c>
      <c r="G1177" s="10">
        <f t="shared" si="151"/>
        <v>80</v>
      </c>
      <c r="H1177" s="5"/>
    </row>
    <row r="1178" spans="1:8">
      <c r="A1178" s="11" t="s">
        <v>2037</v>
      </c>
      <c r="B1178" s="11" t="s">
        <v>2037</v>
      </c>
      <c r="C1178" s="19">
        <v>112</v>
      </c>
      <c r="D1178" s="15">
        <v>112</v>
      </c>
      <c r="E1178" s="8">
        <f t="shared" si="152"/>
        <v>0</v>
      </c>
      <c r="F1178" s="9">
        <f t="shared" si="153"/>
        <v>0.44800000000000001</v>
      </c>
      <c r="G1178" s="10">
        <f t="shared" si="151"/>
        <v>50</v>
      </c>
      <c r="H1178" s="5"/>
    </row>
    <row r="1179" spans="1:8">
      <c r="A1179" s="11" t="s">
        <v>2038</v>
      </c>
      <c r="B1179" s="11" t="s">
        <v>2038</v>
      </c>
      <c r="C1179" s="19">
        <v>354</v>
      </c>
      <c r="D1179" s="15">
        <v>354</v>
      </c>
      <c r="E1179" s="8">
        <f t="shared" si="152"/>
        <v>0</v>
      </c>
      <c r="F1179" s="9">
        <f t="shared" si="153"/>
        <v>1.4159999999999999</v>
      </c>
      <c r="G1179" s="10">
        <f t="shared" si="151"/>
        <v>150</v>
      </c>
      <c r="H1179" s="5"/>
    </row>
    <row r="1180" spans="1:8">
      <c r="A1180" s="7" t="s">
        <v>2039</v>
      </c>
      <c r="B1180" s="7" t="s">
        <v>2038</v>
      </c>
      <c r="C1180" s="18">
        <v>354</v>
      </c>
      <c r="D1180" s="15">
        <v>354</v>
      </c>
      <c r="E1180" s="8">
        <f t="shared" si="152"/>
        <v>0</v>
      </c>
      <c r="F1180" s="9">
        <f t="shared" si="153"/>
        <v>1.4159999999999999</v>
      </c>
      <c r="G1180" s="10">
        <f t="shared" si="151"/>
        <v>150</v>
      </c>
      <c r="H1180" s="5"/>
    </row>
    <row r="1181" spans="1:8">
      <c r="A1181" s="11" t="s">
        <v>2040</v>
      </c>
      <c r="B1181" s="11" t="s">
        <v>2040</v>
      </c>
      <c r="C1181" s="19">
        <v>261</v>
      </c>
      <c r="D1181" s="15">
        <f t="shared" ref="D1181:D1182" si="155">C1181*1.07</f>
        <v>279.27000000000004</v>
      </c>
      <c r="E1181" s="8">
        <f t="shared" si="152"/>
        <v>7.0000000000000062E-2</v>
      </c>
      <c r="F1181" s="9">
        <f t="shared" si="153"/>
        <v>1.1170800000000001</v>
      </c>
      <c r="G1181" s="10">
        <f t="shared" si="151"/>
        <v>120</v>
      </c>
      <c r="H1181" s="5"/>
    </row>
    <row r="1182" spans="1:8">
      <c r="A1182" s="7" t="s">
        <v>2041</v>
      </c>
      <c r="B1182" s="7" t="s">
        <v>2042</v>
      </c>
      <c r="C1182" s="18">
        <v>261</v>
      </c>
      <c r="D1182" s="15">
        <f t="shared" si="155"/>
        <v>279.27000000000004</v>
      </c>
      <c r="E1182" s="8">
        <f t="shared" si="152"/>
        <v>7.0000000000000062E-2</v>
      </c>
      <c r="F1182" s="9">
        <f t="shared" si="153"/>
        <v>1.1170800000000001</v>
      </c>
      <c r="G1182" s="10">
        <f t="shared" si="151"/>
        <v>120</v>
      </c>
      <c r="H1182" s="5"/>
    </row>
    <row r="1183" spans="1:8">
      <c r="A1183" s="7" t="s">
        <v>2043</v>
      </c>
      <c r="B1183" s="7" t="s">
        <v>2044</v>
      </c>
      <c r="C1183" s="18">
        <v>457</v>
      </c>
      <c r="D1183" s="15">
        <v>450</v>
      </c>
      <c r="E1183" s="8">
        <f t="shared" si="152"/>
        <v>-1.5317286652078765E-2</v>
      </c>
      <c r="F1183" s="9">
        <f t="shared" si="153"/>
        <v>1.8</v>
      </c>
      <c r="G1183" s="10">
        <f t="shared" si="151"/>
        <v>180</v>
      </c>
      <c r="H1183" s="5"/>
    </row>
    <row r="1184" spans="1:8">
      <c r="A1184" s="11" t="s">
        <v>2045</v>
      </c>
      <c r="B1184" s="11" t="s">
        <v>2045</v>
      </c>
      <c r="C1184" s="19">
        <v>375</v>
      </c>
      <c r="D1184" s="15">
        <f t="shared" ref="D1184:D1185" si="156">C1184*1.07</f>
        <v>401.25</v>
      </c>
      <c r="E1184" s="8">
        <f t="shared" si="152"/>
        <v>7.0000000000000062E-2</v>
      </c>
      <c r="F1184" s="9">
        <f t="shared" si="153"/>
        <v>1.605</v>
      </c>
      <c r="G1184" s="10">
        <f t="shared" si="151"/>
        <v>170</v>
      </c>
      <c r="H1184" s="5"/>
    </row>
    <row r="1185" spans="1:8">
      <c r="A1185" s="7" t="s">
        <v>2046</v>
      </c>
      <c r="B1185" s="7" t="s">
        <v>2045</v>
      </c>
      <c r="C1185" s="18">
        <v>375</v>
      </c>
      <c r="D1185" s="15">
        <f t="shared" si="156"/>
        <v>401.25</v>
      </c>
      <c r="E1185" s="8">
        <f t="shared" si="152"/>
        <v>7.0000000000000062E-2</v>
      </c>
      <c r="F1185" s="9">
        <f t="shared" si="153"/>
        <v>1.605</v>
      </c>
      <c r="G1185" s="10">
        <f t="shared" si="151"/>
        <v>170</v>
      </c>
      <c r="H1185" s="5"/>
    </row>
    <row r="1186" spans="1:8">
      <c r="A1186" s="7" t="s">
        <v>2047</v>
      </c>
      <c r="B1186" s="7" t="s">
        <v>2048</v>
      </c>
      <c r="C1186" s="18">
        <v>375</v>
      </c>
      <c r="D1186" s="15">
        <v>375</v>
      </c>
      <c r="E1186" s="8">
        <f t="shared" si="152"/>
        <v>0</v>
      </c>
      <c r="F1186" s="9">
        <f t="shared" si="153"/>
        <v>1.5</v>
      </c>
      <c r="G1186" s="10">
        <f t="shared" si="151"/>
        <v>150</v>
      </c>
      <c r="H1186" s="5"/>
    </row>
    <row r="1187" spans="1:8">
      <c r="A1187" s="7" t="s">
        <v>2049</v>
      </c>
      <c r="B1187" s="7" t="s">
        <v>2050</v>
      </c>
      <c r="C1187" s="18">
        <v>383</v>
      </c>
      <c r="D1187" s="15">
        <v>383</v>
      </c>
      <c r="E1187" s="8">
        <f t="shared" si="152"/>
        <v>0</v>
      </c>
      <c r="F1187" s="9">
        <f t="shared" si="153"/>
        <v>1.532</v>
      </c>
      <c r="G1187" s="10">
        <f t="shared" si="151"/>
        <v>160</v>
      </c>
      <c r="H1187" s="5"/>
    </row>
    <row r="1188" spans="1:8">
      <c r="A1188" s="7" t="s">
        <v>2051</v>
      </c>
      <c r="B1188" s="7" t="s">
        <v>2052</v>
      </c>
      <c r="C1188" s="18">
        <v>367</v>
      </c>
      <c r="D1188" s="15">
        <f t="shared" ref="D1188" si="157">C1188*1.07</f>
        <v>392.69</v>
      </c>
      <c r="E1188" s="8">
        <f t="shared" si="152"/>
        <v>7.0000000000000062E-2</v>
      </c>
      <c r="F1188" s="9">
        <f t="shared" si="153"/>
        <v>1.5707599999999999</v>
      </c>
      <c r="G1188" s="10">
        <f t="shared" si="151"/>
        <v>160</v>
      </c>
      <c r="H1188" s="5"/>
    </row>
    <row r="1189" spans="1:8">
      <c r="A1189" s="7" t="s">
        <v>2053</v>
      </c>
      <c r="B1189" s="7" t="s">
        <v>2054</v>
      </c>
      <c r="C1189" s="18">
        <v>666</v>
      </c>
      <c r="D1189" s="15">
        <v>666</v>
      </c>
      <c r="E1189" s="8">
        <f t="shared" si="152"/>
        <v>0</v>
      </c>
      <c r="F1189" s="9">
        <f t="shared" si="153"/>
        <v>2.6640000000000001</v>
      </c>
      <c r="G1189" s="10">
        <f t="shared" si="151"/>
        <v>270</v>
      </c>
      <c r="H1189" s="5"/>
    </row>
    <row r="1190" spans="1:8">
      <c r="A1190" s="7" t="s">
        <v>2055</v>
      </c>
      <c r="B1190" s="7" t="s">
        <v>2056</v>
      </c>
      <c r="C1190" s="18">
        <v>70</v>
      </c>
      <c r="D1190" s="15">
        <v>75</v>
      </c>
      <c r="E1190" s="8">
        <f t="shared" si="152"/>
        <v>7.1428571428571397E-2</v>
      </c>
      <c r="F1190" s="9">
        <f t="shared" si="153"/>
        <v>0.3</v>
      </c>
      <c r="G1190" s="10">
        <f t="shared" si="151"/>
        <v>30</v>
      </c>
      <c r="H1190" s="5"/>
    </row>
    <row r="1191" spans="1:8">
      <c r="A1191" s="7" t="s">
        <v>2057</v>
      </c>
      <c r="B1191" s="7" t="s">
        <v>2058</v>
      </c>
      <c r="C1191" s="18">
        <v>93</v>
      </c>
      <c r="D1191" s="15">
        <v>100</v>
      </c>
      <c r="E1191" s="8">
        <f t="shared" si="152"/>
        <v>7.5268817204301008E-2</v>
      </c>
      <c r="F1191" s="9">
        <f t="shared" si="153"/>
        <v>0.4</v>
      </c>
      <c r="G1191" s="10">
        <f t="shared" si="151"/>
        <v>40</v>
      </c>
      <c r="H1191" s="5"/>
    </row>
    <row r="1192" spans="1:8">
      <c r="A1192" s="7" t="s">
        <v>2059</v>
      </c>
      <c r="B1192" s="7" t="s">
        <v>2060</v>
      </c>
      <c r="C1192" s="18">
        <v>102</v>
      </c>
      <c r="D1192" s="15">
        <v>109</v>
      </c>
      <c r="E1192" s="8">
        <f t="shared" si="152"/>
        <v>6.8627450980392135E-2</v>
      </c>
      <c r="F1192" s="9">
        <f t="shared" si="153"/>
        <v>0.436</v>
      </c>
      <c r="G1192" s="10">
        <f t="shared" si="151"/>
        <v>50</v>
      </c>
      <c r="H1192" s="5"/>
    </row>
    <row r="1193" spans="1:8">
      <c r="A1193" s="7" t="s">
        <v>2061</v>
      </c>
      <c r="B1193" s="7" t="s">
        <v>2062</v>
      </c>
      <c r="C1193" s="18">
        <v>255</v>
      </c>
      <c r="D1193" s="15">
        <v>273</v>
      </c>
      <c r="E1193" s="8">
        <f t="shared" si="152"/>
        <v>7.0588235294117618E-2</v>
      </c>
      <c r="F1193" s="9">
        <f t="shared" si="153"/>
        <v>1.0920000000000001</v>
      </c>
      <c r="G1193" s="10">
        <f t="shared" si="151"/>
        <v>110</v>
      </c>
      <c r="H1193" s="5"/>
    </row>
    <row r="1194" spans="1:8">
      <c r="A1194" s="7" t="s">
        <v>2063</v>
      </c>
      <c r="B1194" s="7" t="s">
        <v>2064</v>
      </c>
      <c r="C1194" s="18">
        <v>185</v>
      </c>
      <c r="D1194" s="15">
        <v>198</v>
      </c>
      <c r="E1194" s="8">
        <f t="shared" si="152"/>
        <v>7.0270270270270219E-2</v>
      </c>
      <c r="F1194" s="9">
        <f t="shared" si="153"/>
        <v>0.79200000000000004</v>
      </c>
      <c r="G1194" s="10">
        <f t="shared" si="151"/>
        <v>80</v>
      </c>
      <c r="H1194" s="5"/>
    </row>
    <row r="1195" spans="1:8">
      <c r="A1195" s="7" t="s">
        <v>2065</v>
      </c>
      <c r="B1195" s="7" t="s">
        <v>2066</v>
      </c>
      <c r="C1195" s="18">
        <v>93</v>
      </c>
      <c r="D1195" s="15">
        <v>100</v>
      </c>
      <c r="E1195" s="8">
        <f t="shared" si="152"/>
        <v>7.5268817204301008E-2</v>
      </c>
      <c r="F1195" s="9">
        <f t="shared" si="153"/>
        <v>0.4</v>
      </c>
      <c r="G1195" s="10">
        <f t="shared" si="151"/>
        <v>40</v>
      </c>
      <c r="H1195" s="5"/>
    </row>
    <row r="1196" spans="1:8">
      <c r="A1196" s="7" t="s">
        <v>2067</v>
      </c>
      <c r="B1196" s="7" t="s">
        <v>2068</v>
      </c>
      <c r="C1196" s="18">
        <v>23</v>
      </c>
      <c r="D1196" s="15">
        <v>25</v>
      </c>
      <c r="E1196" s="8">
        <f t="shared" si="152"/>
        <v>8.6956521739130377E-2</v>
      </c>
      <c r="F1196" s="9">
        <f t="shared" si="153"/>
        <v>0.1</v>
      </c>
      <c r="G1196" s="10">
        <f t="shared" si="151"/>
        <v>10</v>
      </c>
      <c r="H1196" s="5"/>
    </row>
    <row r="1197" spans="1:8">
      <c r="A1197" s="7" t="s">
        <v>2069</v>
      </c>
      <c r="B1197" s="7" t="s">
        <v>2070</v>
      </c>
      <c r="C1197" s="18">
        <v>93</v>
      </c>
      <c r="D1197" s="15">
        <v>100</v>
      </c>
      <c r="E1197" s="8">
        <f t="shared" si="152"/>
        <v>7.5268817204301008E-2</v>
      </c>
      <c r="F1197" s="9">
        <f t="shared" si="153"/>
        <v>0.4</v>
      </c>
      <c r="G1197" s="10">
        <f t="shared" si="151"/>
        <v>40</v>
      </c>
      <c r="H1197" s="5"/>
    </row>
    <row r="1198" spans="1:8">
      <c r="A1198" s="7" t="s">
        <v>2071</v>
      </c>
      <c r="B1198" s="7" t="s">
        <v>2072</v>
      </c>
      <c r="C1198" s="18">
        <v>116</v>
      </c>
      <c r="D1198" s="15">
        <v>124</v>
      </c>
      <c r="E1198" s="8">
        <f t="shared" si="152"/>
        <v>6.8965517241379226E-2</v>
      </c>
      <c r="F1198" s="9">
        <f t="shared" si="153"/>
        <v>0.496</v>
      </c>
      <c r="G1198" s="10">
        <f t="shared" si="151"/>
        <v>50</v>
      </c>
      <c r="H1198" s="5"/>
    </row>
    <row r="1199" spans="1:8">
      <c r="A1199" s="7" t="s">
        <v>2073</v>
      </c>
      <c r="B1199" s="7" t="s">
        <v>2074</v>
      </c>
      <c r="C1199" s="18">
        <v>375</v>
      </c>
      <c r="D1199" s="15">
        <v>401</v>
      </c>
      <c r="E1199" s="8">
        <f t="shared" si="152"/>
        <v>6.9333333333333247E-2</v>
      </c>
      <c r="F1199" s="9">
        <f t="shared" si="153"/>
        <v>1.6040000000000001</v>
      </c>
      <c r="G1199" s="10">
        <f t="shared" si="151"/>
        <v>170</v>
      </c>
      <c r="H1199" s="5"/>
    </row>
    <row r="1200" spans="1:8">
      <c r="A1200" s="11" t="s">
        <v>2075</v>
      </c>
      <c r="B1200" s="11" t="s">
        <v>2075</v>
      </c>
      <c r="C1200" s="19">
        <v>298</v>
      </c>
      <c r="D1200" s="15">
        <f t="shared" ref="D1200:D1201" si="158">C1200*1.07</f>
        <v>318.86</v>
      </c>
      <c r="E1200" s="8">
        <f t="shared" si="152"/>
        <v>7.0000000000000062E-2</v>
      </c>
      <c r="F1200" s="9">
        <f t="shared" si="153"/>
        <v>1.2754400000000001</v>
      </c>
      <c r="G1200" s="10">
        <f t="shared" si="151"/>
        <v>130</v>
      </c>
      <c r="H1200" s="5"/>
    </row>
    <row r="1201" spans="1:8">
      <c r="A1201" s="7" t="s">
        <v>2076</v>
      </c>
      <c r="B1201" s="7" t="s">
        <v>2075</v>
      </c>
      <c r="C1201" s="18">
        <v>298</v>
      </c>
      <c r="D1201" s="15">
        <f t="shared" si="158"/>
        <v>318.86</v>
      </c>
      <c r="E1201" s="8">
        <f t="shared" si="152"/>
        <v>7.0000000000000062E-2</v>
      </c>
      <c r="F1201" s="9">
        <f t="shared" si="153"/>
        <v>1.2754400000000001</v>
      </c>
      <c r="G1201" s="10">
        <f t="shared" si="151"/>
        <v>130</v>
      </c>
      <c r="H1201" s="5"/>
    </row>
    <row r="1202" spans="1:8">
      <c r="A1202" s="11" t="s">
        <v>2077</v>
      </c>
      <c r="B1202" s="11" t="s">
        <v>2078</v>
      </c>
      <c r="C1202" s="19">
        <v>298</v>
      </c>
      <c r="D1202" s="15">
        <v>298</v>
      </c>
      <c r="E1202" s="8">
        <f t="shared" si="152"/>
        <v>0</v>
      </c>
      <c r="F1202" s="9">
        <f t="shared" si="153"/>
        <v>1.1919999999999999</v>
      </c>
      <c r="G1202" s="10">
        <f t="shared" si="151"/>
        <v>120</v>
      </c>
      <c r="H1202" s="5"/>
    </row>
    <row r="1203" spans="1:8">
      <c r="A1203" s="7" t="s">
        <v>2079</v>
      </c>
      <c r="B1203" s="7" t="s">
        <v>2078</v>
      </c>
      <c r="C1203" s="18">
        <v>298</v>
      </c>
      <c r="D1203" s="15">
        <v>298</v>
      </c>
      <c r="E1203" s="8">
        <f t="shared" si="152"/>
        <v>0</v>
      </c>
      <c r="F1203" s="9">
        <f t="shared" si="153"/>
        <v>1.1919999999999999</v>
      </c>
      <c r="G1203" s="10">
        <f t="shared" si="151"/>
        <v>120</v>
      </c>
      <c r="H1203" s="5"/>
    </row>
    <row r="1204" spans="1:8">
      <c r="A1204" s="7" t="s">
        <v>2080</v>
      </c>
      <c r="B1204" s="7" t="s">
        <v>2081</v>
      </c>
      <c r="C1204" s="18">
        <v>687</v>
      </c>
      <c r="D1204" s="15">
        <v>767</v>
      </c>
      <c r="E1204" s="8">
        <f t="shared" si="152"/>
        <v>0.11644832605531286</v>
      </c>
      <c r="F1204" s="9">
        <f t="shared" si="153"/>
        <v>3.0680000000000001</v>
      </c>
      <c r="G1204" s="10">
        <f t="shared" si="151"/>
        <v>310</v>
      </c>
      <c r="H1204" s="5"/>
    </row>
    <row r="1205" spans="1:8">
      <c r="A1205" s="7" t="s">
        <v>2082</v>
      </c>
      <c r="B1205" s="7" t="s">
        <v>2083</v>
      </c>
      <c r="C1205" s="18">
        <v>1787</v>
      </c>
      <c r="D1205" s="15">
        <v>1787</v>
      </c>
      <c r="E1205" s="8">
        <f t="shared" si="152"/>
        <v>0</v>
      </c>
      <c r="F1205" s="9">
        <f t="shared" si="153"/>
        <v>7.1480000000000006</v>
      </c>
      <c r="G1205" s="10">
        <f t="shared" si="151"/>
        <v>720</v>
      </c>
      <c r="H1205" s="5"/>
    </row>
    <row r="1206" spans="1:8">
      <c r="A1206" s="12" t="s">
        <v>2084</v>
      </c>
      <c r="B1206" s="12" t="s">
        <v>2085</v>
      </c>
      <c r="C1206" s="18">
        <v>717</v>
      </c>
      <c r="D1206" s="15">
        <v>767</v>
      </c>
      <c r="E1206" s="8">
        <f t="shared" si="152"/>
        <v>6.9735006973500768E-2</v>
      </c>
      <c r="F1206" s="9">
        <f t="shared" si="153"/>
        <v>3.0680000000000001</v>
      </c>
      <c r="G1206" s="10">
        <f t="shared" si="151"/>
        <v>310</v>
      </c>
      <c r="H1206" s="5"/>
    </row>
    <row r="1207" spans="1:8">
      <c r="A1207" s="7" t="s">
        <v>2086</v>
      </c>
      <c r="B1207" s="7" t="s">
        <v>2087</v>
      </c>
      <c r="C1207" s="18">
        <v>1620</v>
      </c>
      <c r="D1207" s="15">
        <v>1733</v>
      </c>
      <c r="E1207" s="8">
        <f t="shared" si="152"/>
        <v>6.9753086419753085E-2</v>
      </c>
      <c r="F1207" s="9">
        <f t="shared" si="153"/>
        <v>6.9320000000000004</v>
      </c>
      <c r="G1207" s="10">
        <f t="shared" si="151"/>
        <v>700</v>
      </c>
      <c r="H1207" s="5"/>
    </row>
    <row r="1208" spans="1:8">
      <c r="A1208" s="7" t="s">
        <v>2088</v>
      </c>
      <c r="B1208" s="7" t="s">
        <v>2089</v>
      </c>
      <c r="C1208" s="18">
        <v>2781</v>
      </c>
      <c r="D1208" s="15">
        <v>2781</v>
      </c>
      <c r="E1208" s="8">
        <f t="shared" si="152"/>
        <v>0</v>
      </c>
      <c r="F1208" s="9">
        <f t="shared" si="153"/>
        <v>11.124000000000001</v>
      </c>
      <c r="G1208" s="10">
        <f t="shared" si="151"/>
        <v>1120</v>
      </c>
      <c r="H1208" s="5"/>
    </row>
    <row r="1209" spans="1:8">
      <c r="A1209" s="11" t="s">
        <v>2090</v>
      </c>
      <c r="B1209" s="11" t="s">
        <v>2090</v>
      </c>
      <c r="C1209" s="19">
        <v>45</v>
      </c>
      <c r="D1209" s="15">
        <v>45</v>
      </c>
      <c r="E1209" s="8">
        <f t="shared" si="152"/>
        <v>0</v>
      </c>
      <c r="F1209" s="9">
        <f t="shared" si="153"/>
        <v>0.18</v>
      </c>
      <c r="G1209" s="10">
        <f t="shared" si="151"/>
        <v>20</v>
      </c>
      <c r="H1209" s="5"/>
    </row>
    <row r="1210" spans="1:8">
      <c r="A1210" s="11" t="s">
        <v>2091</v>
      </c>
      <c r="B1210" s="11" t="s">
        <v>2091</v>
      </c>
      <c r="C1210" s="19">
        <v>42</v>
      </c>
      <c r="D1210" s="15">
        <v>49</v>
      </c>
      <c r="E1210" s="8">
        <f t="shared" si="152"/>
        <v>0.16666666666666674</v>
      </c>
      <c r="F1210" s="9">
        <f t="shared" si="153"/>
        <v>0.19600000000000001</v>
      </c>
      <c r="G1210" s="10">
        <f t="shared" si="151"/>
        <v>20</v>
      </c>
      <c r="H1210" s="5"/>
    </row>
    <row r="1211" spans="1:8">
      <c r="A1211" s="11" t="s">
        <v>2092</v>
      </c>
      <c r="B1211" s="11" t="s">
        <v>2092</v>
      </c>
      <c r="C1211" s="19">
        <v>49</v>
      </c>
      <c r="D1211" s="15">
        <v>49</v>
      </c>
      <c r="E1211" s="8">
        <f t="shared" si="152"/>
        <v>0</v>
      </c>
      <c r="F1211" s="9">
        <f t="shared" si="153"/>
        <v>0.19600000000000001</v>
      </c>
      <c r="G1211" s="10">
        <f t="shared" si="151"/>
        <v>20</v>
      </c>
      <c r="H1211" s="5"/>
    </row>
    <row r="1212" spans="1:8">
      <c r="A1212" s="11" t="s">
        <v>2093</v>
      </c>
      <c r="B1212" s="11" t="s">
        <v>2093</v>
      </c>
      <c r="C1212" s="19">
        <v>59</v>
      </c>
      <c r="D1212" s="15">
        <v>59</v>
      </c>
      <c r="E1212" s="8">
        <f t="shared" si="152"/>
        <v>0</v>
      </c>
      <c r="F1212" s="9">
        <f t="shared" si="153"/>
        <v>0.23600000000000002</v>
      </c>
      <c r="G1212" s="10">
        <f t="shared" si="151"/>
        <v>30</v>
      </c>
      <c r="H1212" s="5"/>
    </row>
    <row r="1213" spans="1:8">
      <c r="A1213" s="11" t="s">
        <v>2094</v>
      </c>
      <c r="B1213" s="11" t="s">
        <v>2094</v>
      </c>
      <c r="C1213" s="19">
        <v>142</v>
      </c>
      <c r="D1213" s="15">
        <v>142</v>
      </c>
      <c r="E1213" s="8">
        <f t="shared" si="152"/>
        <v>0</v>
      </c>
      <c r="F1213" s="9">
        <f t="shared" si="153"/>
        <v>0.56800000000000006</v>
      </c>
      <c r="G1213" s="10">
        <f t="shared" si="151"/>
        <v>60</v>
      </c>
      <c r="H1213" s="5"/>
    </row>
    <row r="1214" spans="1:8">
      <c r="A1214" s="11" t="s">
        <v>2095</v>
      </c>
      <c r="B1214" s="11" t="s">
        <v>2095</v>
      </c>
      <c r="C1214" s="19">
        <v>44</v>
      </c>
      <c r="D1214" s="15">
        <v>44</v>
      </c>
      <c r="E1214" s="8">
        <f t="shared" si="152"/>
        <v>0</v>
      </c>
      <c r="F1214" s="9">
        <f t="shared" si="153"/>
        <v>0.17599999999999999</v>
      </c>
      <c r="G1214" s="10">
        <f t="shared" si="151"/>
        <v>20</v>
      </c>
      <c r="H1214" s="5"/>
    </row>
    <row r="1215" spans="1:8">
      <c r="A1215" s="11" t="s">
        <v>2096</v>
      </c>
      <c r="B1215" s="11" t="s">
        <v>2096</v>
      </c>
      <c r="C1215" s="19">
        <v>51</v>
      </c>
      <c r="D1215" s="15">
        <v>51</v>
      </c>
      <c r="E1215" s="8">
        <f t="shared" si="152"/>
        <v>0</v>
      </c>
      <c r="F1215" s="9">
        <f t="shared" si="153"/>
        <v>0.20400000000000001</v>
      </c>
      <c r="G1215" s="10">
        <f t="shared" si="151"/>
        <v>30</v>
      </c>
      <c r="H1215" s="5"/>
    </row>
    <row r="1216" spans="1:8">
      <c r="A1216" s="11" t="s">
        <v>2097</v>
      </c>
      <c r="B1216" s="11" t="s">
        <v>2097</v>
      </c>
      <c r="C1216" s="19">
        <v>97</v>
      </c>
      <c r="D1216" s="15">
        <v>113</v>
      </c>
      <c r="E1216" s="8">
        <f t="shared" si="152"/>
        <v>0.1649484536082475</v>
      </c>
      <c r="F1216" s="9">
        <f t="shared" si="153"/>
        <v>0.45200000000000001</v>
      </c>
      <c r="G1216" s="10">
        <f t="shared" si="151"/>
        <v>50</v>
      </c>
      <c r="H1216" s="5"/>
    </row>
    <row r="1217" spans="1:8">
      <c r="A1217" s="11" t="s">
        <v>2098</v>
      </c>
      <c r="B1217" s="11" t="s">
        <v>2097</v>
      </c>
      <c r="C1217" s="19">
        <v>81</v>
      </c>
      <c r="D1217" s="15">
        <v>113</v>
      </c>
      <c r="E1217" s="8">
        <f t="shared" si="152"/>
        <v>0.39506172839506171</v>
      </c>
      <c r="F1217" s="9">
        <f t="shared" si="153"/>
        <v>0.45200000000000001</v>
      </c>
      <c r="G1217" s="10">
        <f t="shared" si="151"/>
        <v>50</v>
      </c>
      <c r="H1217" s="5"/>
    </row>
    <row r="1218" spans="1:8">
      <c r="A1218" s="11" t="s">
        <v>2099</v>
      </c>
      <c r="B1218" s="11" t="s">
        <v>2100</v>
      </c>
      <c r="C1218" s="19">
        <v>87</v>
      </c>
      <c r="D1218" s="15">
        <v>115</v>
      </c>
      <c r="E1218" s="8">
        <f t="shared" si="152"/>
        <v>0.32183908045977017</v>
      </c>
      <c r="F1218" s="9">
        <f t="shared" si="153"/>
        <v>0.46</v>
      </c>
      <c r="G1218" s="10">
        <f t="shared" ref="G1218:G1281" si="159">CEILING(F1218*100,10)</f>
        <v>50</v>
      </c>
      <c r="H1218" s="5"/>
    </row>
    <row r="1219" spans="1:8">
      <c r="A1219" s="11" t="s">
        <v>2101</v>
      </c>
      <c r="B1219" s="11" t="s">
        <v>2099</v>
      </c>
      <c r="C1219" s="19">
        <v>115</v>
      </c>
      <c r="D1219" s="15">
        <v>115</v>
      </c>
      <c r="E1219" s="8">
        <f t="shared" ref="E1219:E1282" si="160">D1219/C1219-1</f>
        <v>0</v>
      </c>
      <c r="F1219" s="9">
        <f t="shared" ref="F1219:F1282" si="161">D1219*0.4%</f>
        <v>0.46</v>
      </c>
      <c r="G1219" s="10">
        <f t="shared" si="159"/>
        <v>50</v>
      </c>
      <c r="H1219" s="5"/>
    </row>
    <row r="1220" spans="1:8">
      <c r="A1220" s="11" t="s">
        <v>2102</v>
      </c>
      <c r="B1220" s="11" t="s">
        <v>2102</v>
      </c>
      <c r="C1220" s="19">
        <v>70</v>
      </c>
      <c r="D1220" s="15">
        <v>61</v>
      </c>
      <c r="E1220" s="8">
        <f t="shared" si="160"/>
        <v>-0.12857142857142856</v>
      </c>
      <c r="F1220" s="9">
        <f t="shared" si="161"/>
        <v>0.24399999999999999</v>
      </c>
      <c r="G1220" s="10">
        <f t="shared" si="159"/>
        <v>30</v>
      </c>
      <c r="H1220" s="5"/>
    </row>
    <row r="1221" spans="1:8">
      <c r="A1221" s="11" t="s">
        <v>2103</v>
      </c>
      <c r="B1221" s="11" t="s">
        <v>2104</v>
      </c>
      <c r="C1221" s="19">
        <v>89</v>
      </c>
      <c r="D1221" s="15">
        <f t="shared" ref="D1221:D1222" si="162">C1221*1.07</f>
        <v>95.23</v>
      </c>
      <c r="E1221" s="8">
        <f t="shared" si="160"/>
        <v>7.0000000000000062E-2</v>
      </c>
      <c r="F1221" s="9">
        <f t="shared" si="161"/>
        <v>0.38092000000000004</v>
      </c>
      <c r="G1221" s="10">
        <f t="shared" si="159"/>
        <v>40</v>
      </c>
      <c r="H1221" s="5"/>
    </row>
    <row r="1222" spans="1:8">
      <c r="A1222" s="7" t="s">
        <v>2105</v>
      </c>
      <c r="B1222" s="7" t="s">
        <v>2106</v>
      </c>
      <c r="C1222" s="18">
        <v>89</v>
      </c>
      <c r="D1222" s="15">
        <f t="shared" si="162"/>
        <v>95.23</v>
      </c>
      <c r="E1222" s="8">
        <f t="shared" si="160"/>
        <v>7.0000000000000062E-2</v>
      </c>
      <c r="F1222" s="9">
        <f t="shared" si="161"/>
        <v>0.38092000000000004</v>
      </c>
      <c r="G1222" s="10">
        <f t="shared" si="159"/>
        <v>40</v>
      </c>
      <c r="H1222" s="5"/>
    </row>
    <row r="1223" spans="1:8">
      <c r="A1223" s="11" t="s">
        <v>2107</v>
      </c>
      <c r="B1223" s="11" t="s">
        <v>2107</v>
      </c>
      <c r="C1223" s="19">
        <v>111</v>
      </c>
      <c r="D1223" s="15">
        <v>111</v>
      </c>
      <c r="E1223" s="8">
        <f t="shared" si="160"/>
        <v>0</v>
      </c>
      <c r="F1223" s="9">
        <f t="shared" si="161"/>
        <v>0.44400000000000001</v>
      </c>
      <c r="G1223" s="10">
        <f t="shared" si="159"/>
        <v>50</v>
      </c>
      <c r="H1223" s="5"/>
    </row>
    <row r="1224" spans="1:8">
      <c r="A1224" s="7" t="s">
        <v>2108</v>
      </c>
      <c r="B1224" s="7" t="s">
        <v>2109</v>
      </c>
      <c r="C1224" s="18">
        <v>1129</v>
      </c>
      <c r="D1224" s="15">
        <f t="shared" ref="D1224" si="163">C1224*1.07</f>
        <v>1208.03</v>
      </c>
      <c r="E1224" s="8">
        <f t="shared" si="160"/>
        <v>7.0000000000000062E-2</v>
      </c>
      <c r="F1224" s="9">
        <f t="shared" si="161"/>
        <v>4.8321199999999997</v>
      </c>
      <c r="G1224" s="10">
        <f t="shared" si="159"/>
        <v>490</v>
      </c>
      <c r="H1224" s="5"/>
    </row>
    <row r="1225" spans="1:8">
      <c r="A1225" s="7" t="s">
        <v>2110</v>
      </c>
      <c r="B1225" s="7" t="s">
        <v>2111</v>
      </c>
      <c r="C1225" s="18">
        <v>1214</v>
      </c>
      <c r="D1225" s="15">
        <v>1387</v>
      </c>
      <c r="E1225" s="8">
        <f t="shared" si="160"/>
        <v>0.14250411861614487</v>
      </c>
      <c r="F1225" s="9">
        <f t="shared" si="161"/>
        <v>5.548</v>
      </c>
      <c r="G1225" s="10">
        <f t="shared" si="159"/>
        <v>560</v>
      </c>
      <c r="H1225" s="5"/>
    </row>
    <row r="1226" spans="1:8">
      <c r="A1226" s="7" t="s">
        <v>2112</v>
      </c>
      <c r="B1226" s="7" t="s">
        <v>2113</v>
      </c>
      <c r="C1226" s="18">
        <v>75</v>
      </c>
      <c r="D1226" s="15">
        <f t="shared" ref="D1226" si="164">C1226*1.07</f>
        <v>80.25</v>
      </c>
      <c r="E1226" s="8">
        <f t="shared" si="160"/>
        <v>7.0000000000000062E-2</v>
      </c>
      <c r="F1226" s="9">
        <f t="shared" si="161"/>
        <v>0.32100000000000001</v>
      </c>
      <c r="G1226" s="10">
        <f t="shared" si="159"/>
        <v>40</v>
      </c>
      <c r="H1226" s="5"/>
    </row>
    <row r="1227" spans="1:8">
      <c r="A1227" s="7" t="s">
        <v>2114</v>
      </c>
      <c r="B1227" s="7" t="s">
        <v>2115</v>
      </c>
      <c r="C1227" s="18">
        <v>130</v>
      </c>
      <c r="D1227" s="15">
        <v>138</v>
      </c>
      <c r="E1227" s="8">
        <f t="shared" si="160"/>
        <v>6.1538461538461542E-2</v>
      </c>
      <c r="F1227" s="9">
        <f t="shared" si="161"/>
        <v>0.55200000000000005</v>
      </c>
      <c r="G1227" s="10">
        <f t="shared" si="159"/>
        <v>60</v>
      </c>
      <c r="H1227" s="5"/>
    </row>
    <row r="1228" spans="1:8">
      <c r="A1228" s="7" t="s">
        <v>2116</v>
      </c>
      <c r="B1228" s="7" t="s">
        <v>2117</v>
      </c>
      <c r="C1228" s="18">
        <v>123</v>
      </c>
      <c r="D1228" s="15">
        <v>151</v>
      </c>
      <c r="E1228" s="8">
        <f t="shared" si="160"/>
        <v>0.22764227642276413</v>
      </c>
      <c r="F1228" s="9">
        <f t="shared" si="161"/>
        <v>0.60399999999999998</v>
      </c>
      <c r="G1228" s="10">
        <f t="shared" si="159"/>
        <v>70</v>
      </c>
      <c r="H1228" s="5"/>
    </row>
    <row r="1229" spans="1:8">
      <c r="A1229" s="7" t="s">
        <v>2118</v>
      </c>
      <c r="B1229" s="7" t="s">
        <v>2119</v>
      </c>
      <c r="C1229" s="18">
        <v>161</v>
      </c>
      <c r="D1229" s="15">
        <v>168</v>
      </c>
      <c r="E1229" s="8">
        <f t="shared" si="160"/>
        <v>4.3478260869565188E-2</v>
      </c>
      <c r="F1229" s="9">
        <f t="shared" si="161"/>
        <v>0.67200000000000004</v>
      </c>
      <c r="G1229" s="10">
        <f t="shared" si="159"/>
        <v>70</v>
      </c>
      <c r="H1229" s="5"/>
    </row>
    <row r="1230" spans="1:8">
      <c r="A1230" s="7" t="s">
        <v>2120</v>
      </c>
      <c r="B1230" s="7" t="s">
        <v>2121</v>
      </c>
      <c r="C1230" s="18">
        <v>168</v>
      </c>
      <c r="D1230" s="15">
        <v>181</v>
      </c>
      <c r="E1230" s="8">
        <f t="shared" si="160"/>
        <v>7.7380952380952328E-2</v>
      </c>
      <c r="F1230" s="9">
        <f t="shared" si="161"/>
        <v>0.72399999999999998</v>
      </c>
      <c r="G1230" s="10">
        <f t="shared" si="159"/>
        <v>80</v>
      </c>
      <c r="H1230" s="5"/>
    </row>
    <row r="1231" spans="1:8">
      <c r="A1231" s="7" t="s">
        <v>2122</v>
      </c>
      <c r="B1231" s="7" t="s">
        <v>2123</v>
      </c>
      <c r="C1231" s="18">
        <v>265</v>
      </c>
      <c r="D1231" s="15">
        <v>278</v>
      </c>
      <c r="E1231" s="8">
        <f t="shared" si="160"/>
        <v>4.9056603773584895E-2</v>
      </c>
      <c r="F1231" s="9">
        <f t="shared" si="161"/>
        <v>1.1120000000000001</v>
      </c>
      <c r="G1231" s="10">
        <f t="shared" si="159"/>
        <v>120</v>
      </c>
      <c r="H1231" s="5"/>
    </row>
    <row r="1232" spans="1:8">
      <c r="A1232" s="7" t="s">
        <v>2124</v>
      </c>
      <c r="B1232" s="7" t="s">
        <v>2125</v>
      </c>
      <c r="C1232" s="18">
        <v>374</v>
      </c>
      <c r="D1232" s="15">
        <v>383</v>
      </c>
      <c r="E1232" s="8">
        <f t="shared" si="160"/>
        <v>2.4064171122994749E-2</v>
      </c>
      <c r="F1232" s="9">
        <f t="shared" si="161"/>
        <v>1.532</v>
      </c>
      <c r="G1232" s="10">
        <f t="shared" si="159"/>
        <v>160</v>
      </c>
      <c r="H1232" s="5"/>
    </row>
    <row r="1233" spans="1:8">
      <c r="A1233" s="7" t="s">
        <v>2126</v>
      </c>
      <c r="B1233" s="7" t="s">
        <v>2127</v>
      </c>
      <c r="C1233" s="18">
        <v>534</v>
      </c>
      <c r="D1233" s="15">
        <v>552</v>
      </c>
      <c r="E1233" s="8">
        <f t="shared" si="160"/>
        <v>3.3707865168539408E-2</v>
      </c>
      <c r="F1233" s="9">
        <f t="shared" si="161"/>
        <v>2.2080000000000002</v>
      </c>
      <c r="G1233" s="10">
        <f t="shared" si="159"/>
        <v>230</v>
      </c>
      <c r="H1233" s="5"/>
    </row>
    <row r="1234" spans="1:8">
      <c r="A1234" s="7" t="s">
        <v>2128</v>
      </c>
      <c r="B1234" s="7" t="s">
        <v>2129</v>
      </c>
      <c r="C1234" s="18">
        <v>227</v>
      </c>
      <c r="D1234" s="15">
        <v>233</v>
      </c>
      <c r="E1234" s="8">
        <f t="shared" si="160"/>
        <v>2.6431718061673992E-2</v>
      </c>
      <c r="F1234" s="9">
        <f t="shared" si="161"/>
        <v>0.93200000000000005</v>
      </c>
      <c r="G1234" s="10">
        <f t="shared" si="159"/>
        <v>100</v>
      </c>
      <c r="H1234" s="5"/>
    </row>
    <row r="1235" spans="1:8">
      <c r="A1235" s="7" t="s">
        <v>2130</v>
      </c>
      <c r="B1235" s="7" t="s">
        <v>2131</v>
      </c>
      <c r="C1235" s="18">
        <v>210</v>
      </c>
      <c r="D1235" s="15">
        <f t="shared" ref="D1235" si="165">C1235*1.07</f>
        <v>224.70000000000002</v>
      </c>
      <c r="E1235" s="8">
        <f t="shared" si="160"/>
        <v>7.0000000000000062E-2</v>
      </c>
      <c r="F1235" s="9">
        <f t="shared" si="161"/>
        <v>0.89880000000000004</v>
      </c>
      <c r="G1235" s="10">
        <f t="shared" si="159"/>
        <v>90</v>
      </c>
      <c r="H1235" s="5"/>
    </row>
    <row r="1236" spans="1:8">
      <c r="A1236" s="7" t="s">
        <v>2132</v>
      </c>
      <c r="B1236" s="7" t="s">
        <v>2133</v>
      </c>
      <c r="C1236" s="18">
        <v>161</v>
      </c>
      <c r="D1236" s="15">
        <v>158</v>
      </c>
      <c r="E1236" s="8">
        <f t="shared" si="160"/>
        <v>-1.8633540372670843E-2</v>
      </c>
      <c r="F1236" s="9">
        <f t="shared" si="161"/>
        <v>0.63200000000000001</v>
      </c>
      <c r="G1236" s="10">
        <f t="shared" si="159"/>
        <v>70</v>
      </c>
      <c r="H1236" s="5"/>
    </row>
    <row r="1237" spans="1:8">
      <c r="A1237" s="7" t="s">
        <v>2134</v>
      </c>
      <c r="B1237" s="7" t="s">
        <v>2135</v>
      </c>
      <c r="C1237" s="18">
        <v>239</v>
      </c>
      <c r="D1237" s="15">
        <v>249</v>
      </c>
      <c r="E1237" s="8">
        <f t="shared" si="160"/>
        <v>4.1841004184100417E-2</v>
      </c>
      <c r="F1237" s="9">
        <f t="shared" si="161"/>
        <v>0.996</v>
      </c>
      <c r="G1237" s="10">
        <f t="shared" si="159"/>
        <v>100</v>
      </c>
      <c r="H1237" s="5"/>
    </row>
    <row r="1238" spans="1:8">
      <c r="A1238" s="7" t="s">
        <v>2136</v>
      </c>
      <c r="B1238" s="7" t="s">
        <v>2137</v>
      </c>
      <c r="C1238" s="18">
        <v>222</v>
      </c>
      <c r="D1238" s="15">
        <v>234</v>
      </c>
      <c r="E1238" s="8">
        <f t="shared" si="160"/>
        <v>5.4054054054053946E-2</v>
      </c>
      <c r="F1238" s="9">
        <f t="shared" si="161"/>
        <v>0.93600000000000005</v>
      </c>
      <c r="G1238" s="10">
        <f t="shared" si="159"/>
        <v>100</v>
      </c>
      <c r="H1238" s="5"/>
    </row>
    <row r="1239" spans="1:8">
      <c r="A1239" s="7" t="s">
        <v>2138</v>
      </c>
      <c r="B1239" s="7" t="s">
        <v>2139</v>
      </c>
      <c r="C1239" s="18">
        <v>218</v>
      </c>
      <c r="D1239" s="15">
        <v>241</v>
      </c>
      <c r="E1239" s="8">
        <f t="shared" si="160"/>
        <v>0.10550458715596323</v>
      </c>
      <c r="F1239" s="9">
        <f t="shared" si="161"/>
        <v>0.96399999999999997</v>
      </c>
      <c r="G1239" s="10">
        <f t="shared" si="159"/>
        <v>100</v>
      </c>
      <c r="H1239" s="5"/>
    </row>
    <row r="1240" spans="1:8">
      <c r="A1240" s="7" t="s">
        <v>2140</v>
      </c>
      <c r="B1240" s="7" t="s">
        <v>2141</v>
      </c>
      <c r="C1240" s="18">
        <v>229</v>
      </c>
      <c r="D1240" s="15">
        <v>240</v>
      </c>
      <c r="E1240" s="8">
        <f t="shared" si="160"/>
        <v>4.8034934497816595E-2</v>
      </c>
      <c r="F1240" s="9">
        <f t="shared" si="161"/>
        <v>0.96</v>
      </c>
      <c r="G1240" s="10">
        <f t="shared" si="159"/>
        <v>100</v>
      </c>
      <c r="H1240" s="5"/>
    </row>
    <row r="1241" spans="1:8">
      <c r="A1241" s="7" t="s">
        <v>2142</v>
      </c>
      <c r="B1241" s="7" t="s">
        <v>2143</v>
      </c>
      <c r="C1241" s="18">
        <v>168</v>
      </c>
      <c r="D1241" s="15">
        <f t="shared" ref="D1241" si="166">C1241*1.07</f>
        <v>179.76000000000002</v>
      </c>
      <c r="E1241" s="8">
        <f t="shared" si="160"/>
        <v>7.0000000000000062E-2</v>
      </c>
      <c r="F1241" s="9">
        <f t="shared" si="161"/>
        <v>0.71904000000000012</v>
      </c>
      <c r="G1241" s="10">
        <f t="shared" si="159"/>
        <v>80</v>
      </c>
      <c r="H1241" s="5"/>
    </row>
    <row r="1242" spans="1:8">
      <c r="A1242" s="7" t="s">
        <v>2144</v>
      </c>
      <c r="B1242" s="7" t="s">
        <v>2145</v>
      </c>
      <c r="C1242" s="18">
        <v>201</v>
      </c>
      <c r="D1242" s="15">
        <v>242</v>
      </c>
      <c r="E1242" s="8">
        <f t="shared" si="160"/>
        <v>0.20398009950248763</v>
      </c>
      <c r="F1242" s="9">
        <f t="shared" si="161"/>
        <v>0.96799999999999997</v>
      </c>
      <c r="G1242" s="10">
        <f t="shared" si="159"/>
        <v>100</v>
      </c>
      <c r="H1242" s="5"/>
    </row>
    <row r="1243" spans="1:8">
      <c r="A1243" s="7" t="s">
        <v>2146</v>
      </c>
      <c r="B1243" s="7" t="s">
        <v>2147</v>
      </c>
      <c r="C1243" s="18">
        <v>209</v>
      </c>
      <c r="D1243" s="15">
        <v>207</v>
      </c>
      <c r="E1243" s="8">
        <f t="shared" si="160"/>
        <v>-9.5693779904306719E-3</v>
      </c>
      <c r="F1243" s="9">
        <f t="shared" si="161"/>
        <v>0.82800000000000007</v>
      </c>
      <c r="G1243" s="10">
        <f t="shared" si="159"/>
        <v>90</v>
      </c>
      <c r="H1243" s="5"/>
    </row>
    <row r="1244" spans="1:8">
      <c r="A1244" s="7" t="s">
        <v>2148</v>
      </c>
      <c r="B1244" s="7" t="s">
        <v>2149</v>
      </c>
      <c r="C1244" s="18">
        <v>382</v>
      </c>
      <c r="D1244" s="15">
        <v>383</v>
      </c>
      <c r="E1244" s="8">
        <f t="shared" si="160"/>
        <v>2.6178010471205049E-3</v>
      </c>
      <c r="F1244" s="9">
        <f t="shared" si="161"/>
        <v>1.532</v>
      </c>
      <c r="G1244" s="10">
        <f t="shared" si="159"/>
        <v>160</v>
      </c>
      <c r="H1244" s="5"/>
    </row>
    <row r="1245" spans="1:8">
      <c r="A1245" s="7" t="s">
        <v>2150</v>
      </c>
      <c r="B1245" s="7" t="s">
        <v>2151</v>
      </c>
      <c r="C1245" s="18">
        <v>477</v>
      </c>
      <c r="D1245" s="15">
        <v>566</v>
      </c>
      <c r="E1245" s="8">
        <f t="shared" si="160"/>
        <v>0.18658280922431869</v>
      </c>
      <c r="F1245" s="9">
        <f t="shared" si="161"/>
        <v>2.2640000000000002</v>
      </c>
      <c r="G1245" s="10">
        <f t="shared" si="159"/>
        <v>230</v>
      </c>
      <c r="H1245" s="5"/>
    </row>
    <row r="1246" spans="1:8">
      <c r="A1246" s="7" t="s">
        <v>2152</v>
      </c>
      <c r="B1246" s="7" t="s">
        <v>2153</v>
      </c>
      <c r="C1246" s="18">
        <v>302</v>
      </c>
      <c r="D1246" s="15">
        <v>333</v>
      </c>
      <c r="E1246" s="8">
        <f t="shared" si="160"/>
        <v>0.10264900662251653</v>
      </c>
      <c r="F1246" s="9">
        <f t="shared" si="161"/>
        <v>1.3320000000000001</v>
      </c>
      <c r="G1246" s="10">
        <f t="shared" si="159"/>
        <v>140</v>
      </c>
      <c r="H1246" s="5"/>
    </row>
    <row r="1247" spans="1:8">
      <c r="A1247" s="7" t="s">
        <v>2154</v>
      </c>
      <c r="B1247" s="7" t="s">
        <v>2155</v>
      </c>
      <c r="C1247" s="18">
        <v>302</v>
      </c>
      <c r="D1247" s="15">
        <f t="shared" ref="D1247" si="167">C1247*1.07</f>
        <v>323.14000000000004</v>
      </c>
      <c r="E1247" s="8">
        <f t="shared" si="160"/>
        <v>7.0000000000000062E-2</v>
      </c>
      <c r="F1247" s="9">
        <f t="shared" si="161"/>
        <v>1.2925600000000002</v>
      </c>
      <c r="G1247" s="10">
        <f t="shared" si="159"/>
        <v>130</v>
      </c>
      <c r="H1247" s="5"/>
    </row>
    <row r="1248" spans="1:8">
      <c r="A1248" s="7" t="s">
        <v>2156</v>
      </c>
      <c r="B1248" s="7" t="s">
        <v>2157</v>
      </c>
      <c r="C1248" s="18">
        <v>362</v>
      </c>
      <c r="D1248" s="15">
        <v>365</v>
      </c>
      <c r="E1248" s="8">
        <f t="shared" si="160"/>
        <v>8.2872928176795924E-3</v>
      </c>
      <c r="F1248" s="9">
        <f t="shared" si="161"/>
        <v>1.46</v>
      </c>
      <c r="G1248" s="10">
        <f t="shared" si="159"/>
        <v>150</v>
      </c>
      <c r="H1248" s="5"/>
    </row>
    <row r="1249" spans="1:8">
      <c r="A1249" s="7" t="s">
        <v>2158</v>
      </c>
      <c r="B1249" s="7" t="s">
        <v>2159</v>
      </c>
      <c r="C1249" s="18">
        <v>225</v>
      </c>
      <c r="D1249" s="15">
        <v>241</v>
      </c>
      <c r="E1249" s="8">
        <f t="shared" si="160"/>
        <v>7.1111111111111125E-2</v>
      </c>
      <c r="F1249" s="9">
        <f t="shared" si="161"/>
        <v>0.96399999999999997</v>
      </c>
      <c r="G1249" s="10">
        <f t="shared" si="159"/>
        <v>100</v>
      </c>
      <c r="H1249" s="5"/>
    </row>
    <row r="1250" spans="1:8">
      <c r="A1250" s="7" t="s">
        <v>2160</v>
      </c>
      <c r="B1250" s="7" t="s">
        <v>2161</v>
      </c>
      <c r="C1250" s="18">
        <v>313</v>
      </c>
      <c r="D1250" s="15">
        <v>357</v>
      </c>
      <c r="E1250" s="8">
        <f t="shared" si="160"/>
        <v>0.14057507987220452</v>
      </c>
      <c r="F1250" s="9">
        <f t="shared" si="161"/>
        <v>1.4279999999999999</v>
      </c>
      <c r="G1250" s="10">
        <f t="shared" si="159"/>
        <v>150</v>
      </c>
      <c r="H1250" s="5"/>
    </row>
    <row r="1251" spans="1:8">
      <c r="A1251" s="7" t="s">
        <v>2162</v>
      </c>
      <c r="B1251" s="7" t="s">
        <v>2163</v>
      </c>
      <c r="C1251" s="18">
        <v>625</v>
      </c>
      <c r="D1251" s="15">
        <v>670</v>
      </c>
      <c r="E1251" s="8">
        <f t="shared" si="160"/>
        <v>7.2000000000000064E-2</v>
      </c>
      <c r="F1251" s="9">
        <f t="shared" si="161"/>
        <v>2.68</v>
      </c>
      <c r="G1251" s="10">
        <f t="shared" si="159"/>
        <v>270</v>
      </c>
      <c r="H1251" s="5"/>
    </row>
    <row r="1252" spans="1:8">
      <c r="A1252" s="7" t="s">
        <v>2164</v>
      </c>
      <c r="B1252" s="7" t="s">
        <v>2165</v>
      </c>
      <c r="C1252" s="18">
        <v>435</v>
      </c>
      <c r="D1252" s="15">
        <v>473</v>
      </c>
      <c r="E1252" s="8">
        <f t="shared" si="160"/>
        <v>8.7356321839080486E-2</v>
      </c>
      <c r="F1252" s="9">
        <f t="shared" si="161"/>
        <v>1.8920000000000001</v>
      </c>
      <c r="G1252" s="10">
        <f t="shared" si="159"/>
        <v>190</v>
      </c>
      <c r="H1252" s="5"/>
    </row>
    <row r="1253" spans="1:8">
      <c r="A1253" s="7" t="s">
        <v>2166</v>
      </c>
      <c r="B1253" s="7" t="s">
        <v>2167</v>
      </c>
      <c r="C1253" s="18">
        <v>457</v>
      </c>
      <c r="D1253" s="15">
        <v>493</v>
      </c>
      <c r="E1253" s="8">
        <f t="shared" si="160"/>
        <v>7.8774617067833619E-2</v>
      </c>
      <c r="F1253" s="9">
        <f t="shared" si="161"/>
        <v>1.972</v>
      </c>
      <c r="G1253" s="10">
        <f t="shared" si="159"/>
        <v>200</v>
      </c>
      <c r="H1253" s="5"/>
    </row>
    <row r="1254" spans="1:8">
      <c r="A1254" s="7" t="s">
        <v>2168</v>
      </c>
      <c r="B1254" s="7" t="s">
        <v>2169</v>
      </c>
      <c r="C1254" s="18">
        <v>362</v>
      </c>
      <c r="D1254" s="15">
        <v>385</v>
      </c>
      <c r="E1254" s="8">
        <f t="shared" si="160"/>
        <v>6.3535911602209838E-2</v>
      </c>
      <c r="F1254" s="9">
        <f t="shared" si="161"/>
        <v>1.54</v>
      </c>
      <c r="G1254" s="10">
        <f t="shared" si="159"/>
        <v>160</v>
      </c>
      <c r="H1254" s="5"/>
    </row>
    <row r="1255" spans="1:8">
      <c r="A1255" s="7" t="s">
        <v>2170</v>
      </c>
      <c r="B1255" s="7" t="s">
        <v>2171</v>
      </c>
      <c r="C1255" s="18">
        <v>562</v>
      </c>
      <c r="D1255" s="15">
        <f t="shared" ref="D1255" si="168">C1255*1.07</f>
        <v>601.34</v>
      </c>
      <c r="E1255" s="8">
        <f t="shared" si="160"/>
        <v>7.0000000000000062E-2</v>
      </c>
      <c r="F1255" s="9">
        <f t="shared" si="161"/>
        <v>2.4053600000000004</v>
      </c>
      <c r="G1255" s="10">
        <f t="shared" si="159"/>
        <v>250</v>
      </c>
      <c r="H1255" s="5"/>
    </row>
    <row r="1256" spans="1:8">
      <c r="A1256" s="7" t="s">
        <v>2172</v>
      </c>
      <c r="B1256" s="7" t="s">
        <v>2173</v>
      </c>
      <c r="C1256" s="18">
        <v>484</v>
      </c>
      <c r="D1256" s="15">
        <v>477</v>
      </c>
      <c r="E1256" s="8">
        <f t="shared" si="160"/>
        <v>-1.4462809917355379E-2</v>
      </c>
      <c r="F1256" s="9">
        <f t="shared" si="161"/>
        <v>1.9080000000000001</v>
      </c>
      <c r="G1256" s="10">
        <f t="shared" si="159"/>
        <v>200</v>
      </c>
      <c r="H1256" s="5"/>
    </row>
    <row r="1257" spans="1:8">
      <c r="A1257" s="7" t="s">
        <v>2174</v>
      </c>
      <c r="B1257" s="7" t="s">
        <v>2175</v>
      </c>
      <c r="C1257" s="18">
        <v>550</v>
      </c>
      <c r="D1257" s="15">
        <v>640</v>
      </c>
      <c r="E1257" s="8">
        <f t="shared" si="160"/>
        <v>0.16363636363636358</v>
      </c>
      <c r="F1257" s="9">
        <f t="shared" si="161"/>
        <v>2.56</v>
      </c>
      <c r="G1257" s="10">
        <f t="shared" si="159"/>
        <v>260</v>
      </c>
      <c r="H1257" s="5"/>
    </row>
    <row r="1258" spans="1:8">
      <c r="A1258" s="7" t="s">
        <v>2176</v>
      </c>
      <c r="B1258" s="7" t="s">
        <v>2177</v>
      </c>
      <c r="C1258" s="18">
        <v>720</v>
      </c>
      <c r="D1258" s="15">
        <v>789</v>
      </c>
      <c r="E1258" s="8">
        <f t="shared" si="160"/>
        <v>9.5833333333333437E-2</v>
      </c>
      <c r="F1258" s="9">
        <f t="shared" si="161"/>
        <v>3.1560000000000001</v>
      </c>
      <c r="G1258" s="10">
        <f t="shared" si="159"/>
        <v>320</v>
      </c>
      <c r="H1258" s="5"/>
    </row>
    <row r="1259" spans="1:8">
      <c r="A1259" s="7" t="s">
        <v>2178</v>
      </c>
      <c r="B1259" s="7" t="s">
        <v>2179</v>
      </c>
      <c r="C1259" s="18">
        <v>899</v>
      </c>
      <c r="D1259" s="15">
        <v>1018</v>
      </c>
      <c r="E1259" s="8">
        <f t="shared" si="160"/>
        <v>0.13236929922135698</v>
      </c>
      <c r="F1259" s="9">
        <f t="shared" si="161"/>
        <v>4.0720000000000001</v>
      </c>
      <c r="G1259" s="10">
        <f t="shared" si="159"/>
        <v>410</v>
      </c>
      <c r="H1259" s="5"/>
    </row>
    <row r="1260" spans="1:8">
      <c r="A1260" s="7" t="s">
        <v>2180</v>
      </c>
      <c r="B1260" s="7" t="s">
        <v>2181</v>
      </c>
      <c r="C1260" s="18">
        <v>450</v>
      </c>
      <c r="D1260" s="15">
        <v>502</v>
      </c>
      <c r="E1260" s="8">
        <f t="shared" si="160"/>
        <v>0.11555555555555563</v>
      </c>
      <c r="F1260" s="9">
        <f t="shared" si="161"/>
        <v>2.008</v>
      </c>
      <c r="G1260" s="10">
        <f t="shared" si="159"/>
        <v>210</v>
      </c>
      <c r="H1260" s="5"/>
    </row>
    <row r="1261" spans="1:8">
      <c r="A1261" s="7" t="s">
        <v>2182</v>
      </c>
      <c r="B1261" s="7" t="s">
        <v>2183</v>
      </c>
      <c r="C1261" s="18">
        <v>578</v>
      </c>
      <c r="D1261" s="15">
        <v>652</v>
      </c>
      <c r="E1261" s="8">
        <f t="shared" si="160"/>
        <v>0.12802768166089962</v>
      </c>
      <c r="F1261" s="9">
        <f t="shared" si="161"/>
        <v>2.6080000000000001</v>
      </c>
      <c r="G1261" s="10">
        <f t="shared" si="159"/>
        <v>270</v>
      </c>
      <c r="H1261" s="5"/>
    </row>
    <row r="1262" spans="1:8">
      <c r="A1262" s="7" t="s">
        <v>2184</v>
      </c>
      <c r="B1262" s="7" t="s">
        <v>2185</v>
      </c>
      <c r="C1262" s="18">
        <v>494</v>
      </c>
      <c r="D1262" s="15">
        <v>542</v>
      </c>
      <c r="E1262" s="8">
        <f t="shared" si="160"/>
        <v>9.7165991902834037E-2</v>
      </c>
      <c r="F1262" s="9">
        <f t="shared" si="161"/>
        <v>2.1680000000000001</v>
      </c>
      <c r="G1262" s="10">
        <f t="shared" si="159"/>
        <v>220</v>
      </c>
      <c r="H1262" s="5"/>
    </row>
    <row r="1263" spans="1:8">
      <c r="A1263" s="7" t="s">
        <v>2186</v>
      </c>
      <c r="B1263" s="7" t="s">
        <v>2187</v>
      </c>
      <c r="C1263" s="18">
        <v>768</v>
      </c>
      <c r="D1263" s="15">
        <v>779</v>
      </c>
      <c r="E1263" s="8">
        <f t="shared" si="160"/>
        <v>1.4322916666666741E-2</v>
      </c>
      <c r="F1263" s="9">
        <f t="shared" si="161"/>
        <v>3.1160000000000001</v>
      </c>
      <c r="G1263" s="10">
        <f t="shared" si="159"/>
        <v>320</v>
      </c>
      <c r="H1263" s="5"/>
    </row>
    <row r="1264" spans="1:8">
      <c r="A1264" s="7" t="s">
        <v>2188</v>
      </c>
      <c r="B1264" s="7" t="s">
        <v>2189</v>
      </c>
      <c r="C1264" s="18">
        <v>833</v>
      </c>
      <c r="D1264" s="15">
        <v>813</v>
      </c>
      <c r="E1264" s="8">
        <f t="shared" si="160"/>
        <v>-2.4009603841536609E-2</v>
      </c>
      <c r="F1264" s="9">
        <f t="shared" si="161"/>
        <v>3.2520000000000002</v>
      </c>
      <c r="G1264" s="10">
        <f t="shared" si="159"/>
        <v>330</v>
      </c>
      <c r="H1264" s="5"/>
    </row>
    <row r="1265" spans="1:8">
      <c r="A1265" s="7" t="s">
        <v>2190</v>
      </c>
      <c r="B1265" s="7" t="s">
        <v>2191</v>
      </c>
      <c r="C1265" s="18">
        <v>1339</v>
      </c>
      <c r="D1265" s="15">
        <f t="shared" ref="D1265" si="169">C1265*1.07</f>
        <v>1432.73</v>
      </c>
      <c r="E1265" s="8">
        <f t="shared" si="160"/>
        <v>7.0000000000000062E-2</v>
      </c>
      <c r="F1265" s="9">
        <f t="shared" si="161"/>
        <v>5.7309200000000002</v>
      </c>
      <c r="G1265" s="10">
        <f t="shared" si="159"/>
        <v>580</v>
      </c>
      <c r="H1265" s="5"/>
    </row>
    <row r="1266" spans="1:8">
      <c r="A1266" s="12" t="s">
        <v>2192</v>
      </c>
      <c r="B1266" s="12" t="s">
        <v>2193</v>
      </c>
      <c r="C1266" s="18">
        <v>1231</v>
      </c>
      <c r="D1266" s="15">
        <v>1214</v>
      </c>
      <c r="E1266" s="8">
        <f t="shared" si="160"/>
        <v>-1.380991064175463E-2</v>
      </c>
      <c r="F1266" s="9">
        <f t="shared" si="161"/>
        <v>4.8559999999999999</v>
      </c>
      <c r="G1266" s="10">
        <f t="shared" si="159"/>
        <v>490</v>
      </c>
      <c r="H1266" s="5"/>
    </row>
    <row r="1267" spans="1:8">
      <c r="A1267" s="7" t="s">
        <v>2194</v>
      </c>
      <c r="B1267" s="7" t="s">
        <v>2195</v>
      </c>
      <c r="C1267" s="18">
        <v>1069</v>
      </c>
      <c r="D1267" s="15">
        <v>1083</v>
      </c>
      <c r="E1267" s="8">
        <f t="shared" si="160"/>
        <v>1.3096351730589317E-2</v>
      </c>
      <c r="F1267" s="9">
        <f t="shared" si="161"/>
        <v>4.3319999999999999</v>
      </c>
      <c r="G1267" s="10">
        <f t="shared" si="159"/>
        <v>440</v>
      </c>
      <c r="H1267" s="5"/>
    </row>
    <row r="1268" spans="1:8">
      <c r="A1268" s="7" t="s">
        <v>2196</v>
      </c>
      <c r="B1268" s="7" t="s">
        <v>2197</v>
      </c>
      <c r="C1268" s="18">
        <v>1423</v>
      </c>
      <c r="D1268" s="15">
        <v>1485</v>
      </c>
      <c r="E1268" s="8">
        <f t="shared" si="160"/>
        <v>4.3569922698524222E-2</v>
      </c>
      <c r="F1268" s="9">
        <f t="shared" si="161"/>
        <v>5.94</v>
      </c>
      <c r="G1268" s="10">
        <f t="shared" si="159"/>
        <v>600</v>
      </c>
      <c r="H1268" s="5"/>
    </row>
    <row r="1269" spans="1:8">
      <c r="A1269" s="11" t="s">
        <v>2198</v>
      </c>
      <c r="B1269" s="11" t="s">
        <v>2198</v>
      </c>
      <c r="C1269" s="19">
        <v>499</v>
      </c>
      <c r="D1269" s="15">
        <v>562</v>
      </c>
      <c r="E1269" s="8">
        <f t="shared" si="160"/>
        <v>0.12625250501002006</v>
      </c>
      <c r="F1269" s="9">
        <f t="shared" si="161"/>
        <v>2.2480000000000002</v>
      </c>
      <c r="G1269" s="10">
        <f t="shared" si="159"/>
        <v>230</v>
      </c>
      <c r="H1269" s="5"/>
    </row>
    <row r="1270" spans="1:8">
      <c r="A1270" s="7" t="s">
        <v>2199</v>
      </c>
      <c r="B1270" s="7" t="s">
        <v>2198</v>
      </c>
      <c r="C1270" s="18">
        <v>499</v>
      </c>
      <c r="D1270" s="15">
        <v>562</v>
      </c>
      <c r="E1270" s="8">
        <f t="shared" si="160"/>
        <v>0.12625250501002006</v>
      </c>
      <c r="F1270" s="9">
        <f t="shared" si="161"/>
        <v>2.2480000000000002</v>
      </c>
      <c r="G1270" s="10">
        <f t="shared" si="159"/>
        <v>230</v>
      </c>
      <c r="H1270" s="5"/>
    </row>
    <row r="1271" spans="1:8">
      <c r="A1271" s="7" t="s">
        <v>2200</v>
      </c>
      <c r="B1271" s="7" t="s">
        <v>2201</v>
      </c>
      <c r="C1271" s="18">
        <v>363</v>
      </c>
      <c r="D1271" s="15">
        <v>392</v>
      </c>
      <c r="E1271" s="8">
        <f t="shared" si="160"/>
        <v>7.9889807162534465E-2</v>
      </c>
      <c r="F1271" s="9">
        <f t="shared" si="161"/>
        <v>1.5680000000000001</v>
      </c>
      <c r="G1271" s="10">
        <f t="shared" si="159"/>
        <v>160</v>
      </c>
      <c r="H1271" s="5"/>
    </row>
    <row r="1272" spans="1:8">
      <c r="A1272" s="7" t="s">
        <v>2202</v>
      </c>
      <c r="B1272" s="7" t="s">
        <v>2203</v>
      </c>
      <c r="C1272" s="18">
        <v>438</v>
      </c>
      <c r="D1272" s="15">
        <v>473</v>
      </c>
      <c r="E1272" s="8">
        <f t="shared" si="160"/>
        <v>7.9908675799086781E-2</v>
      </c>
      <c r="F1272" s="9">
        <f t="shared" si="161"/>
        <v>1.8920000000000001</v>
      </c>
      <c r="G1272" s="10">
        <f t="shared" si="159"/>
        <v>190</v>
      </c>
      <c r="H1272" s="5"/>
    </row>
    <row r="1273" spans="1:8">
      <c r="A1273" s="7" t="s">
        <v>2204</v>
      </c>
      <c r="B1273" s="7" t="s">
        <v>2205</v>
      </c>
      <c r="C1273" s="18">
        <v>345</v>
      </c>
      <c r="D1273" s="15">
        <v>366</v>
      </c>
      <c r="E1273" s="8">
        <f t="shared" si="160"/>
        <v>6.0869565217391397E-2</v>
      </c>
      <c r="F1273" s="9">
        <f t="shared" si="161"/>
        <v>1.464</v>
      </c>
      <c r="G1273" s="10">
        <f t="shared" si="159"/>
        <v>150</v>
      </c>
      <c r="H1273" s="5"/>
    </row>
    <row r="1274" spans="1:8">
      <c r="A1274" s="7" t="s">
        <v>2206</v>
      </c>
      <c r="B1274" s="7" t="s">
        <v>2207</v>
      </c>
      <c r="C1274" s="18">
        <v>543</v>
      </c>
      <c r="D1274" s="15">
        <v>614</v>
      </c>
      <c r="E1274" s="8">
        <f t="shared" si="160"/>
        <v>0.13075506445672191</v>
      </c>
      <c r="F1274" s="9">
        <f t="shared" si="161"/>
        <v>2.456</v>
      </c>
      <c r="G1274" s="10">
        <f t="shared" si="159"/>
        <v>250</v>
      </c>
      <c r="H1274" s="5"/>
    </row>
    <row r="1275" spans="1:8">
      <c r="A1275" s="7" t="s">
        <v>2208</v>
      </c>
      <c r="B1275" s="7" t="s">
        <v>2209</v>
      </c>
      <c r="C1275" s="18">
        <v>408</v>
      </c>
      <c r="D1275" s="15">
        <v>446</v>
      </c>
      <c r="E1275" s="8">
        <f t="shared" si="160"/>
        <v>9.3137254901960675E-2</v>
      </c>
      <c r="F1275" s="9">
        <f t="shared" si="161"/>
        <v>1.784</v>
      </c>
      <c r="G1275" s="10">
        <f t="shared" si="159"/>
        <v>180</v>
      </c>
      <c r="H1275" s="5"/>
    </row>
    <row r="1276" spans="1:8">
      <c r="A1276" s="7" t="s">
        <v>2210</v>
      </c>
      <c r="B1276" s="7" t="s">
        <v>2211</v>
      </c>
      <c r="C1276" s="18">
        <v>575</v>
      </c>
      <c r="D1276" s="15">
        <v>638</v>
      </c>
      <c r="E1276" s="8">
        <f t="shared" si="160"/>
        <v>0.10956521739130443</v>
      </c>
      <c r="F1276" s="9">
        <f t="shared" si="161"/>
        <v>2.552</v>
      </c>
      <c r="G1276" s="10">
        <f t="shared" si="159"/>
        <v>260</v>
      </c>
      <c r="H1276" s="5"/>
    </row>
    <row r="1277" spans="1:8">
      <c r="A1277" s="7" t="s">
        <v>2212</v>
      </c>
      <c r="B1277" s="7" t="s">
        <v>2213</v>
      </c>
      <c r="C1277" s="18">
        <v>453</v>
      </c>
      <c r="D1277" s="15">
        <v>491</v>
      </c>
      <c r="E1277" s="8">
        <f t="shared" si="160"/>
        <v>8.3885209713024267E-2</v>
      </c>
      <c r="F1277" s="9">
        <f t="shared" si="161"/>
        <v>1.964</v>
      </c>
      <c r="G1277" s="10">
        <f t="shared" si="159"/>
        <v>200</v>
      </c>
      <c r="H1277" s="5"/>
    </row>
    <row r="1278" spans="1:8">
      <c r="A1278" s="7" t="s">
        <v>2214</v>
      </c>
      <c r="B1278" s="7" t="s">
        <v>2215</v>
      </c>
      <c r="C1278" s="18">
        <v>674</v>
      </c>
      <c r="D1278" s="15">
        <v>767</v>
      </c>
      <c r="E1278" s="8">
        <f t="shared" si="160"/>
        <v>0.13798219584569726</v>
      </c>
      <c r="F1278" s="9">
        <f t="shared" si="161"/>
        <v>3.0680000000000001</v>
      </c>
      <c r="G1278" s="10">
        <f t="shared" si="159"/>
        <v>310</v>
      </c>
      <c r="H1278" s="5"/>
    </row>
    <row r="1279" spans="1:8">
      <c r="A1279" s="7" t="s">
        <v>2216</v>
      </c>
      <c r="B1279" s="7" t="s">
        <v>2217</v>
      </c>
      <c r="C1279" s="18">
        <v>959</v>
      </c>
      <c r="D1279" s="15">
        <v>1037</v>
      </c>
      <c r="E1279" s="8">
        <f t="shared" si="160"/>
        <v>8.1334723670489995E-2</v>
      </c>
      <c r="F1279" s="9">
        <f t="shared" si="161"/>
        <v>4.1479999999999997</v>
      </c>
      <c r="G1279" s="10">
        <f t="shared" si="159"/>
        <v>420</v>
      </c>
      <c r="H1279" s="5"/>
    </row>
    <row r="1280" spans="1:8">
      <c r="A1280" s="7" t="s">
        <v>2218</v>
      </c>
      <c r="B1280" s="7" t="s">
        <v>2219</v>
      </c>
      <c r="C1280" s="18">
        <v>749</v>
      </c>
      <c r="D1280" s="15">
        <v>831</v>
      </c>
      <c r="E1280" s="8">
        <f t="shared" si="160"/>
        <v>0.10947930574098796</v>
      </c>
      <c r="F1280" s="9">
        <f t="shared" si="161"/>
        <v>3.3240000000000003</v>
      </c>
      <c r="G1280" s="10">
        <f t="shared" si="159"/>
        <v>340</v>
      </c>
      <c r="H1280" s="5"/>
    </row>
    <row r="1281" spans="1:8">
      <c r="A1281" s="7" t="s">
        <v>2220</v>
      </c>
      <c r="B1281" s="7" t="s">
        <v>2221</v>
      </c>
      <c r="C1281" s="18">
        <v>640</v>
      </c>
      <c r="D1281" s="15">
        <v>713</v>
      </c>
      <c r="E1281" s="8">
        <f t="shared" si="160"/>
        <v>0.11406249999999996</v>
      </c>
      <c r="F1281" s="9">
        <f t="shared" si="161"/>
        <v>2.8519999999999999</v>
      </c>
      <c r="G1281" s="10">
        <f t="shared" si="159"/>
        <v>290</v>
      </c>
      <c r="H1281" s="5"/>
    </row>
    <row r="1282" spans="1:8">
      <c r="A1282" s="7" t="s">
        <v>2222</v>
      </c>
      <c r="B1282" s="7" t="s">
        <v>2223</v>
      </c>
      <c r="C1282" s="18">
        <v>512</v>
      </c>
      <c r="D1282" s="15">
        <v>580</v>
      </c>
      <c r="E1282" s="8">
        <f t="shared" si="160"/>
        <v>0.1328125</v>
      </c>
      <c r="F1282" s="9">
        <f t="shared" si="161"/>
        <v>2.3199999999999998</v>
      </c>
      <c r="G1282" s="10">
        <f t="shared" ref="G1282:G1345" si="170">CEILING(F1282*100,10)</f>
        <v>240</v>
      </c>
      <c r="H1282" s="5"/>
    </row>
    <row r="1283" spans="1:8">
      <c r="A1283" s="7" t="s">
        <v>2224</v>
      </c>
      <c r="B1283" s="7" t="s">
        <v>2225</v>
      </c>
      <c r="C1283" s="18">
        <v>733</v>
      </c>
      <c r="D1283" s="15">
        <v>850</v>
      </c>
      <c r="E1283" s="8">
        <f t="shared" ref="E1283:E1346" si="171">D1283/C1283-1</f>
        <v>0.15961800818553895</v>
      </c>
      <c r="F1283" s="9">
        <f t="shared" ref="F1283:F1346" si="172">D1283*0.4%</f>
        <v>3.4</v>
      </c>
      <c r="G1283" s="10">
        <f t="shared" si="170"/>
        <v>340</v>
      </c>
      <c r="H1283" s="5"/>
    </row>
    <row r="1284" spans="1:8">
      <c r="A1284" s="7" t="s">
        <v>2226</v>
      </c>
      <c r="B1284" s="7" t="s">
        <v>2227</v>
      </c>
      <c r="C1284" s="18">
        <v>990</v>
      </c>
      <c r="D1284" s="15">
        <v>1080</v>
      </c>
      <c r="E1284" s="8">
        <f t="shared" si="171"/>
        <v>9.0909090909090828E-2</v>
      </c>
      <c r="F1284" s="9">
        <f t="shared" si="172"/>
        <v>4.32</v>
      </c>
      <c r="G1284" s="10">
        <f t="shared" si="170"/>
        <v>440</v>
      </c>
      <c r="H1284" s="5"/>
    </row>
    <row r="1285" spans="1:8">
      <c r="A1285" s="7" t="s">
        <v>2228</v>
      </c>
      <c r="B1285" s="7" t="s">
        <v>2229</v>
      </c>
      <c r="C1285" s="18">
        <v>786</v>
      </c>
      <c r="D1285" s="15">
        <v>915</v>
      </c>
      <c r="E1285" s="8">
        <f t="shared" si="171"/>
        <v>0.16412213740458026</v>
      </c>
      <c r="F1285" s="9">
        <f t="shared" si="172"/>
        <v>3.66</v>
      </c>
      <c r="G1285" s="10">
        <f t="shared" si="170"/>
        <v>370</v>
      </c>
      <c r="H1285" s="5"/>
    </row>
    <row r="1286" spans="1:8">
      <c r="A1286" s="11" t="s">
        <v>2230</v>
      </c>
      <c r="B1286" s="11" t="s">
        <v>2230</v>
      </c>
      <c r="C1286" s="19">
        <v>792</v>
      </c>
      <c r="D1286" s="15">
        <f t="shared" ref="D1286" si="173">C1286*1.07</f>
        <v>847.44</v>
      </c>
      <c r="E1286" s="8">
        <f t="shared" si="171"/>
        <v>7.0000000000000062E-2</v>
      </c>
      <c r="F1286" s="9">
        <f t="shared" si="172"/>
        <v>3.3897600000000003</v>
      </c>
      <c r="G1286" s="10">
        <f t="shared" si="170"/>
        <v>340</v>
      </c>
      <c r="H1286" s="5"/>
    </row>
    <row r="1287" spans="1:8">
      <c r="A1287" s="7" t="s">
        <v>2231</v>
      </c>
      <c r="B1287" s="7" t="s">
        <v>2232</v>
      </c>
      <c r="C1287" s="18">
        <v>1056</v>
      </c>
      <c r="D1287" s="15">
        <v>1102</v>
      </c>
      <c r="E1287" s="8">
        <f t="shared" si="171"/>
        <v>4.3560606060605966E-2</v>
      </c>
      <c r="F1287" s="9">
        <f t="shared" si="172"/>
        <v>4.4080000000000004</v>
      </c>
      <c r="G1287" s="10">
        <f t="shared" si="170"/>
        <v>450</v>
      </c>
      <c r="H1287" s="5"/>
    </row>
    <row r="1288" spans="1:8">
      <c r="A1288" s="11" t="s">
        <v>2233</v>
      </c>
      <c r="B1288" s="11" t="s">
        <v>2233</v>
      </c>
      <c r="C1288" s="19">
        <v>1445</v>
      </c>
      <c r="D1288" s="15">
        <v>1485</v>
      </c>
      <c r="E1288" s="8">
        <f t="shared" si="171"/>
        <v>2.7681660899653959E-2</v>
      </c>
      <c r="F1288" s="9">
        <f t="shared" si="172"/>
        <v>5.94</v>
      </c>
      <c r="G1288" s="10">
        <f t="shared" si="170"/>
        <v>600</v>
      </c>
      <c r="H1288" s="5"/>
    </row>
    <row r="1289" spans="1:8">
      <c r="A1289" s="7" t="s">
        <v>2234</v>
      </c>
      <c r="B1289" s="7" t="s">
        <v>2233</v>
      </c>
      <c r="C1289" s="18">
        <v>1445</v>
      </c>
      <c r="D1289" s="15">
        <v>1485</v>
      </c>
      <c r="E1289" s="8">
        <f t="shared" si="171"/>
        <v>2.7681660899653959E-2</v>
      </c>
      <c r="F1289" s="9">
        <f t="shared" si="172"/>
        <v>5.94</v>
      </c>
      <c r="G1289" s="10">
        <f t="shared" si="170"/>
        <v>600</v>
      </c>
      <c r="H1289" s="5"/>
    </row>
    <row r="1290" spans="1:8">
      <c r="A1290" s="7" t="s">
        <v>2235</v>
      </c>
      <c r="B1290" s="7" t="s">
        <v>2236</v>
      </c>
      <c r="C1290" s="18">
        <v>1666</v>
      </c>
      <c r="D1290" s="15">
        <v>1731</v>
      </c>
      <c r="E1290" s="8">
        <f t="shared" si="171"/>
        <v>3.9015606242496892E-2</v>
      </c>
      <c r="F1290" s="9">
        <f t="shared" si="172"/>
        <v>6.9240000000000004</v>
      </c>
      <c r="G1290" s="10">
        <f t="shared" si="170"/>
        <v>700</v>
      </c>
      <c r="H1290" s="5"/>
    </row>
    <row r="1291" spans="1:8">
      <c r="A1291" s="7" t="s">
        <v>2237</v>
      </c>
      <c r="B1291" s="7" t="s">
        <v>2238</v>
      </c>
      <c r="C1291" s="18">
        <v>2536</v>
      </c>
      <c r="D1291" s="15">
        <v>2646</v>
      </c>
      <c r="E1291" s="8">
        <f t="shared" si="171"/>
        <v>4.3375394321766514E-2</v>
      </c>
      <c r="F1291" s="9">
        <f t="shared" si="172"/>
        <v>10.584</v>
      </c>
      <c r="G1291" s="10">
        <f t="shared" si="170"/>
        <v>1060</v>
      </c>
      <c r="H1291" s="5"/>
    </row>
    <row r="1292" spans="1:8">
      <c r="A1292" s="7" t="s">
        <v>2239</v>
      </c>
      <c r="B1292" s="7" t="s">
        <v>2240</v>
      </c>
      <c r="C1292" s="18">
        <v>746</v>
      </c>
      <c r="D1292" s="15">
        <v>883</v>
      </c>
      <c r="E1292" s="8">
        <f t="shared" si="171"/>
        <v>0.1836461126005362</v>
      </c>
      <c r="F1292" s="9">
        <f t="shared" si="172"/>
        <v>3.532</v>
      </c>
      <c r="G1292" s="10">
        <f t="shared" si="170"/>
        <v>360</v>
      </c>
      <c r="H1292" s="5"/>
    </row>
    <row r="1293" spans="1:8">
      <c r="A1293" s="7" t="s">
        <v>2241</v>
      </c>
      <c r="B1293" s="7" t="s">
        <v>2242</v>
      </c>
      <c r="C1293" s="18">
        <v>2669</v>
      </c>
      <c r="D1293" s="15">
        <v>2812</v>
      </c>
      <c r="E1293" s="8">
        <f t="shared" si="171"/>
        <v>5.3578119145747394E-2</v>
      </c>
      <c r="F1293" s="9">
        <f t="shared" si="172"/>
        <v>11.248000000000001</v>
      </c>
      <c r="G1293" s="10">
        <f t="shared" si="170"/>
        <v>1130</v>
      </c>
      <c r="H1293" s="5"/>
    </row>
    <row r="1294" spans="1:8">
      <c r="A1294" s="7" t="s">
        <v>2243</v>
      </c>
      <c r="B1294" s="7" t="s">
        <v>2244</v>
      </c>
      <c r="C1294" s="18">
        <v>2133</v>
      </c>
      <c r="D1294" s="15">
        <f t="shared" ref="D1294" si="174">C1294*1.07</f>
        <v>2282.31</v>
      </c>
      <c r="E1294" s="8">
        <f t="shared" si="171"/>
        <v>7.0000000000000062E-2</v>
      </c>
      <c r="F1294" s="9">
        <f t="shared" si="172"/>
        <v>9.1292399999999994</v>
      </c>
      <c r="G1294" s="10">
        <f t="shared" si="170"/>
        <v>920</v>
      </c>
      <c r="H1294" s="5"/>
    </row>
    <row r="1295" spans="1:8">
      <c r="A1295" s="7" t="s">
        <v>2245</v>
      </c>
      <c r="B1295" s="7" t="s">
        <v>2246</v>
      </c>
      <c r="C1295" s="18">
        <v>3146</v>
      </c>
      <c r="D1295" s="15">
        <v>3328</v>
      </c>
      <c r="E1295" s="8">
        <f t="shared" si="171"/>
        <v>5.7851239669421517E-2</v>
      </c>
      <c r="F1295" s="9">
        <f t="shared" si="172"/>
        <v>13.312000000000001</v>
      </c>
      <c r="G1295" s="10">
        <f t="shared" si="170"/>
        <v>1340</v>
      </c>
      <c r="H1295" s="5"/>
    </row>
    <row r="1296" spans="1:8">
      <c r="A1296" s="7" t="s">
        <v>2247</v>
      </c>
      <c r="B1296" s="7" t="s">
        <v>2248</v>
      </c>
      <c r="C1296" s="18">
        <v>53</v>
      </c>
      <c r="D1296" s="15">
        <v>61</v>
      </c>
      <c r="E1296" s="8">
        <f t="shared" si="171"/>
        <v>0.15094339622641506</v>
      </c>
      <c r="F1296" s="9">
        <f t="shared" si="172"/>
        <v>0.24399999999999999</v>
      </c>
      <c r="G1296" s="10">
        <f t="shared" si="170"/>
        <v>30</v>
      </c>
      <c r="H1296" s="5"/>
    </row>
    <row r="1297" spans="1:8">
      <c r="A1297" s="7" t="s">
        <v>2249</v>
      </c>
      <c r="B1297" s="7" t="s">
        <v>2250</v>
      </c>
      <c r="C1297" s="18">
        <v>504</v>
      </c>
      <c r="D1297" s="15">
        <v>532</v>
      </c>
      <c r="E1297" s="8">
        <f t="shared" si="171"/>
        <v>5.555555555555558E-2</v>
      </c>
      <c r="F1297" s="9">
        <f t="shared" si="172"/>
        <v>2.1280000000000001</v>
      </c>
      <c r="G1297" s="10">
        <f t="shared" si="170"/>
        <v>220</v>
      </c>
      <c r="H1297" s="5"/>
    </row>
    <row r="1298" spans="1:8">
      <c r="A1298" s="7" t="s">
        <v>2251</v>
      </c>
      <c r="B1298" s="7" t="s">
        <v>2252</v>
      </c>
      <c r="C1298" s="18">
        <v>84</v>
      </c>
      <c r="D1298" s="15">
        <f t="shared" ref="D1298" si="175">C1298*1.07</f>
        <v>89.88000000000001</v>
      </c>
      <c r="E1298" s="8">
        <f t="shared" si="171"/>
        <v>7.0000000000000062E-2</v>
      </c>
      <c r="F1298" s="9">
        <f t="shared" si="172"/>
        <v>0.35952000000000006</v>
      </c>
      <c r="G1298" s="10">
        <f t="shared" si="170"/>
        <v>40</v>
      </c>
      <c r="H1298" s="5"/>
    </row>
    <row r="1299" spans="1:8">
      <c r="A1299" s="7" t="s">
        <v>2253</v>
      </c>
      <c r="B1299" s="7" t="s">
        <v>2254</v>
      </c>
      <c r="C1299" s="18">
        <v>308</v>
      </c>
      <c r="D1299" s="15">
        <v>330</v>
      </c>
      <c r="E1299" s="8">
        <f t="shared" si="171"/>
        <v>7.1428571428571397E-2</v>
      </c>
      <c r="F1299" s="9">
        <f t="shared" si="172"/>
        <v>1.32</v>
      </c>
      <c r="G1299" s="10">
        <f t="shared" si="170"/>
        <v>140</v>
      </c>
      <c r="H1299" s="5"/>
    </row>
    <row r="1300" spans="1:8">
      <c r="A1300" s="7" t="s">
        <v>2255</v>
      </c>
      <c r="B1300" s="7" t="s">
        <v>2256</v>
      </c>
      <c r="C1300" s="18">
        <v>350</v>
      </c>
      <c r="D1300" s="15">
        <f t="shared" ref="D1300" si="176">C1300*1.07</f>
        <v>374.5</v>
      </c>
      <c r="E1300" s="8">
        <f t="shared" si="171"/>
        <v>7.0000000000000062E-2</v>
      </c>
      <c r="F1300" s="9">
        <f t="shared" si="172"/>
        <v>1.498</v>
      </c>
      <c r="G1300" s="10">
        <f t="shared" si="170"/>
        <v>150</v>
      </c>
      <c r="H1300" s="5"/>
    </row>
    <row r="1301" spans="1:8">
      <c r="A1301" s="7" t="s">
        <v>2257</v>
      </c>
      <c r="B1301" s="7" t="s">
        <v>2258</v>
      </c>
      <c r="C1301" s="18">
        <v>114</v>
      </c>
      <c r="D1301" s="15">
        <v>112</v>
      </c>
      <c r="E1301" s="8">
        <f t="shared" si="171"/>
        <v>-1.7543859649122862E-2</v>
      </c>
      <c r="F1301" s="9">
        <f t="shared" si="172"/>
        <v>0.44800000000000001</v>
      </c>
      <c r="G1301" s="10">
        <f t="shared" si="170"/>
        <v>50</v>
      </c>
      <c r="H1301" s="5"/>
    </row>
    <row r="1302" spans="1:8">
      <c r="A1302" s="7" t="s">
        <v>2259</v>
      </c>
      <c r="B1302" s="7" t="s">
        <v>2260</v>
      </c>
      <c r="C1302" s="18">
        <v>146</v>
      </c>
      <c r="D1302" s="15">
        <f t="shared" ref="D1302" si="177">C1302*1.07</f>
        <v>156.22</v>
      </c>
      <c r="E1302" s="8">
        <f t="shared" si="171"/>
        <v>7.0000000000000062E-2</v>
      </c>
      <c r="F1302" s="9">
        <f t="shared" si="172"/>
        <v>0.62487999999999999</v>
      </c>
      <c r="G1302" s="10">
        <f t="shared" si="170"/>
        <v>70</v>
      </c>
      <c r="H1302" s="5"/>
    </row>
    <row r="1303" spans="1:8">
      <c r="A1303" s="7" t="s">
        <v>2261</v>
      </c>
      <c r="B1303" s="7" t="s">
        <v>2262</v>
      </c>
      <c r="C1303" s="18">
        <v>249</v>
      </c>
      <c r="D1303" s="15">
        <v>266</v>
      </c>
      <c r="E1303" s="8">
        <f t="shared" si="171"/>
        <v>6.8273092369477872E-2</v>
      </c>
      <c r="F1303" s="9">
        <f t="shared" si="172"/>
        <v>1.0640000000000001</v>
      </c>
      <c r="G1303" s="10">
        <f t="shared" si="170"/>
        <v>110</v>
      </c>
      <c r="H1303" s="5"/>
    </row>
    <row r="1304" spans="1:8">
      <c r="A1304" s="7" t="s">
        <v>2263</v>
      </c>
      <c r="B1304" s="7" t="s">
        <v>2264</v>
      </c>
      <c r="C1304" s="18">
        <v>426</v>
      </c>
      <c r="D1304" s="15">
        <v>445</v>
      </c>
      <c r="E1304" s="8">
        <f t="shared" si="171"/>
        <v>4.4600938967136239E-2</v>
      </c>
      <c r="F1304" s="9">
        <f t="shared" si="172"/>
        <v>1.78</v>
      </c>
      <c r="G1304" s="10">
        <f t="shared" si="170"/>
        <v>180</v>
      </c>
      <c r="H1304" s="5"/>
    </row>
    <row r="1305" spans="1:8">
      <c r="A1305" s="7" t="s">
        <v>2265</v>
      </c>
      <c r="B1305" s="7" t="s">
        <v>2266</v>
      </c>
      <c r="C1305" s="18">
        <v>3768</v>
      </c>
      <c r="D1305" s="15">
        <f t="shared" ref="D1305:D1306" si="178">C1305*1.07</f>
        <v>4031.76</v>
      </c>
      <c r="E1305" s="8">
        <f t="shared" si="171"/>
        <v>7.0000000000000062E-2</v>
      </c>
      <c r="F1305" s="9">
        <f t="shared" si="172"/>
        <v>16.127040000000001</v>
      </c>
      <c r="G1305" s="10">
        <f t="shared" si="170"/>
        <v>1620</v>
      </c>
      <c r="H1305" s="5"/>
    </row>
    <row r="1306" spans="1:8">
      <c r="A1306" s="7" t="s">
        <v>2267</v>
      </c>
      <c r="B1306" s="7" t="s">
        <v>2268</v>
      </c>
      <c r="C1306" s="18">
        <v>754</v>
      </c>
      <c r="D1306" s="15">
        <f t="shared" si="178"/>
        <v>806.78000000000009</v>
      </c>
      <c r="E1306" s="8">
        <f t="shared" si="171"/>
        <v>7.0000000000000062E-2</v>
      </c>
      <c r="F1306" s="9">
        <f t="shared" si="172"/>
        <v>3.2271200000000002</v>
      </c>
      <c r="G1306" s="10">
        <f t="shared" si="170"/>
        <v>330</v>
      </c>
      <c r="H1306" s="5"/>
    </row>
    <row r="1307" spans="1:8">
      <c r="A1307" s="7" t="s">
        <v>2269</v>
      </c>
      <c r="B1307" s="7" t="s">
        <v>2270</v>
      </c>
      <c r="C1307" s="18">
        <v>221</v>
      </c>
      <c r="D1307" s="15">
        <v>195</v>
      </c>
      <c r="E1307" s="8">
        <f t="shared" si="171"/>
        <v>-0.11764705882352944</v>
      </c>
      <c r="F1307" s="9">
        <f t="shared" si="172"/>
        <v>0.78</v>
      </c>
      <c r="G1307" s="10">
        <f t="shared" si="170"/>
        <v>80</v>
      </c>
      <c r="H1307" s="5"/>
    </row>
    <row r="1308" spans="1:8">
      <c r="A1308" s="7" t="s">
        <v>2271</v>
      </c>
      <c r="B1308" s="7" t="s">
        <v>2272</v>
      </c>
      <c r="C1308" s="18">
        <v>321</v>
      </c>
      <c r="D1308" s="15">
        <v>343</v>
      </c>
      <c r="E1308" s="8">
        <f t="shared" si="171"/>
        <v>6.8535825545171347E-2</v>
      </c>
      <c r="F1308" s="9">
        <f t="shared" si="172"/>
        <v>1.3720000000000001</v>
      </c>
      <c r="G1308" s="10">
        <f t="shared" si="170"/>
        <v>140</v>
      </c>
      <c r="H1308" s="5"/>
    </row>
    <row r="1309" spans="1:8">
      <c r="A1309" s="7" t="s">
        <v>2273</v>
      </c>
      <c r="B1309" s="7" t="s">
        <v>2274</v>
      </c>
      <c r="C1309" s="18">
        <v>163</v>
      </c>
      <c r="D1309" s="15">
        <v>166</v>
      </c>
      <c r="E1309" s="8">
        <f t="shared" si="171"/>
        <v>1.8404907975460016E-2</v>
      </c>
      <c r="F1309" s="9">
        <f t="shared" si="172"/>
        <v>0.66400000000000003</v>
      </c>
      <c r="G1309" s="10">
        <f t="shared" si="170"/>
        <v>70</v>
      </c>
      <c r="H1309" s="5"/>
    </row>
    <row r="1310" spans="1:8">
      <c r="A1310" s="7" t="s">
        <v>2275</v>
      </c>
      <c r="B1310" s="7" t="s">
        <v>2276</v>
      </c>
      <c r="C1310" s="18">
        <v>173</v>
      </c>
      <c r="D1310" s="15">
        <v>175</v>
      </c>
      <c r="E1310" s="8">
        <f t="shared" si="171"/>
        <v>1.1560693641618602E-2</v>
      </c>
      <c r="F1310" s="9">
        <f t="shared" si="172"/>
        <v>0.70000000000000007</v>
      </c>
      <c r="G1310" s="10">
        <f t="shared" si="170"/>
        <v>70</v>
      </c>
      <c r="H1310" s="5"/>
    </row>
    <row r="1311" spans="1:8">
      <c r="A1311" s="7" t="s">
        <v>2277</v>
      </c>
      <c r="B1311" s="7" t="s">
        <v>2278</v>
      </c>
      <c r="C1311" s="18">
        <v>75</v>
      </c>
      <c r="D1311" s="15">
        <f t="shared" ref="D1311" si="179">C1311*1.07</f>
        <v>80.25</v>
      </c>
      <c r="E1311" s="8">
        <f t="shared" si="171"/>
        <v>7.0000000000000062E-2</v>
      </c>
      <c r="F1311" s="9">
        <f t="shared" si="172"/>
        <v>0.32100000000000001</v>
      </c>
      <c r="G1311" s="10">
        <f t="shared" si="170"/>
        <v>40</v>
      </c>
      <c r="H1311" s="5"/>
    </row>
    <row r="1312" spans="1:8">
      <c r="A1312" s="7" t="s">
        <v>2279</v>
      </c>
      <c r="B1312" s="7" t="s">
        <v>2280</v>
      </c>
      <c r="C1312" s="18">
        <v>185</v>
      </c>
      <c r="D1312" s="15">
        <v>198</v>
      </c>
      <c r="E1312" s="8">
        <f t="shared" si="171"/>
        <v>7.0270270270270219E-2</v>
      </c>
      <c r="F1312" s="9">
        <f t="shared" si="172"/>
        <v>0.79200000000000004</v>
      </c>
      <c r="G1312" s="10">
        <f t="shared" si="170"/>
        <v>80</v>
      </c>
      <c r="H1312" s="5"/>
    </row>
    <row r="1313" spans="1:8">
      <c r="A1313" s="7" t="s">
        <v>2281</v>
      </c>
      <c r="B1313" s="7" t="s">
        <v>2282</v>
      </c>
      <c r="C1313" s="18">
        <v>288</v>
      </c>
      <c r="D1313" s="15">
        <v>308</v>
      </c>
      <c r="E1313" s="8">
        <f t="shared" si="171"/>
        <v>6.944444444444442E-2</v>
      </c>
      <c r="F1313" s="9">
        <f t="shared" si="172"/>
        <v>1.232</v>
      </c>
      <c r="G1313" s="10">
        <f t="shared" si="170"/>
        <v>130</v>
      </c>
      <c r="H1313" s="5"/>
    </row>
    <row r="1314" spans="1:8">
      <c r="A1314" s="7" t="s">
        <v>2283</v>
      </c>
      <c r="B1314" s="7" t="s">
        <v>2284</v>
      </c>
      <c r="C1314" s="18">
        <v>177</v>
      </c>
      <c r="D1314" s="15">
        <v>189</v>
      </c>
      <c r="E1314" s="8">
        <f t="shared" si="171"/>
        <v>6.7796610169491567E-2</v>
      </c>
      <c r="F1314" s="9">
        <f t="shared" si="172"/>
        <v>0.75600000000000001</v>
      </c>
      <c r="G1314" s="10">
        <f t="shared" si="170"/>
        <v>80</v>
      </c>
      <c r="H1314" s="5"/>
    </row>
    <row r="1315" spans="1:8">
      <c r="A1315" s="7" t="s">
        <v>2285</v>
      </c>
      <c r="B1315" s="7" t="s">
        <v>2286</v>
      </c>
      <c r="C1315" s="18">
        <v>195</v>
      </c>
      <c r="D1315" s="15">
        <v>209</v>
      </c>
      <c r="E1315" s="8">
        <f t="shared" si="171"/>
        <v>7.1794871794871762E-2</v>
      </c>
      <c r="F1315" s="9">
        <f t="shared" si="172"/>
        <v>0.83599999999999997</v>
      </c>
      <c r="G1315" s="10">
        <f t="shared" si="170"/>
        <v>90</v>
      </c>
      <c r="H1315" s="5"/>
    </row>
    <row r="1316" spans="1:8">
      <c r="A1316" s="7" t="s">
        <v>2287</v>
      </c>
      <c r="B1316" s="7" t="s">
        <v>2288</v>
      </c>
      <c r="C1316" s="18">
        <v>161</v>
      </c>
      <c r="D1316" s="15">
        <v>172</v>
      </c>
      <c r="E1316" s="8">
        <f t="shared" si="171"/>
        <v>6.8322981366459645E-2</v>
      </c>
      <c r="F1316" s="9">
        <f t="shared" si="172"/>
        <v>0.68800000000000006</v>
      </c>
      <c r="G1316" s="10">
        <f t="shared" si="170"/>
        <v>70</v>
      </c>
      <c r="H1316" s="5"/>
    </row>
    <row r="1317" spans="1:8">
      <c r="A1317" s="7" t="s">
        <v>2289</v>
      </c>
      <c r="B1317" s="7" t="s">
        <v>2290</v>
      </c>
      <c r="C1317" s="18">
        <v>115</v>
      </c>
      <c r="D1317" s="15">
        <f t="shared" ref="D1317:D1318" si="180">C1317*1.07</f>
        <v>123.05000000000001</v>
      </c>
      <c r="E1317" s="8">
        <f t="shared" si="171"/>
        <v>7.0000000000000062E-2</v>
      </c>
      <c r="F1317" s="9">
        <f t="shared" si="172"/>
        <v>0.49220000000000008</v>
      </c>
      <c r="G1317" s="10">
        <f t="shared" si="170"/>
        <v>50</v>
      </c>
      <c r="H1317" s="5"/>
    </row>
    <row r="1318" spans="1:8">
      <c r="A1318" s="7" t="s">
        <v>2291</v>
      </c>
      <c r="B1318" s="7" t="s">
        <v>2292</v>
      </c>
      <c r="C1318" s="18">
        <v>1581</v>
      </c>
      <c r="D1318" s="15">
        <f t="shared" si="180"/>
        <v>1691.67</v>
      </c>
      <c r="E1318" s="8">
        <f t="shared" si="171"/>
        <v>7.0000000000000062E-2</v>
      </c>
      <c r="F1318" s="9">
        <f t="shared" si="172"/>
        <v>6.76668</v>
      </c>
      <c r="G1318" s="10">
        <f t="shared" si="170"/>
        <v>680</v>
      </c>
      <c r="H1318" s="5"/>
    </row>
    <row r="1319" spans="1:8">
      <c r="A1319" s="7" t="s">
        <v>2293</v>
      </c>
      <c r="B1319" s="7" t="s">
        <v>2294</v>
      </c>
      <c r="C1319" s="18">
        <v>86</v>
      </c>
      <c r="D1319" s="15">
        <v>87</v>
      </c>
      <c r="E1319" s="8">
        <f t="shared" si="171"/>
        <v>1.1627906976744207E-2</v>
      </c>
      <c r="F1319" s="9">
        <f t="shared" si="172"/>
        <v>0.34800000000000003</v>
      </c>
      <c r="G1319" s="10">
        <f t="shared" si="170"/>
        <v>40</v>
      </c>
      <c r="H1319" s="5"/>
    </row>
    <row r="1320" spans="1:8">
      <c r="A1320" s="7" t="s">
        <v>2295</v>
      </c>
      <c r="B1320" s="7" t="s">
        <v>2296</v>
      </c>
      <c r="C1320" s="18">
        <v>130</v>
      </c>
      <c r="D1320" s="15">
        <f>C1320*1.07</f>
        <v>139.1</v>
      </c>
      <c r="E1320" s="8">
        <f t="shared" si="171"/>
        <v>7.0000000000000062E-2</v>
      </c>
      <c r="F1320" s="9">
        <f t="shared" si="172"/>
        <v>0.55640000000000001</v>
      </c>
      <c r="G1320" s="10">
        <f t="shared" si="170"/>
        <v>60</v>
      </c>
      <c r="H1320" s="5"/>
    </row>
    <row r="1321" spans="1:8">
      <c r="A1321" s="7" t="s">
        <v>2297</v>
      </c>
      <c r="B1321" s="7" t="s">
        <v>2298</v>
      </c>
      <c r="C1321" s="18">
        <v>1244</v>
      </c>
      <c r="D1321" s="15">
        <f t="shared" ref="D1321:D1326" si="181">C1321*1.07</f>
        <v>1331.0800000000002</v>
      </c>
      <c r="E1321" s="8">
        <f t="shared" si="171"/>
        <v>7.0000000000000062E-2</v>
      </c>
      <c r="F1321" s="9">
        <f t="shared" si="172"/>
        <v>5.3243200000000011</v>
      </c>
      <c r="G1321" s="10">
        <f t="shared" si="170"/>
        <v>540</v>
      </c>
      <c r="H1321" s="5"/>
    </row>
    <row r="1322" spans="1:8">
      <c r="A1322" s="7" t="s">
        <v>2299</v>
      </c>
      <c r="B1322" s="7" t="s">
        <v>2300</v>
      </c>
      <c r="C1322" s="18">
        <v>422</v>
      </c>
      <c r="D1322" s="15">
        <f t="shared" si="181"/>
        <v>451.54</v>
      </c>
      <c r="E1322" s="8">
        <f t="shared" si="171"/>
        <v>7.0000000000000062E-2</v>
      </c>
      <c r="F1322" s="9">
        <f t="shared" si="172"/>
        <v>1.8061600000000002</v>
      </c>
      <c r="G1322" s="10">
        <f t="shared" si="170"/>
        <v>190</v>
      </c>
      <c r="H1322" s="5"/>
    </row>
    <row r="1323" spans="1:8">
      <c r="A1323" s="7" t="s">
        <v>2301</v>
      </c>
      <c r="B1323" s="7" t="s">
        <v>2302</v>
      </c>
      <c r="C1323" s="18">
        <v>754</v>
      </c>
      <c r="D1323" s="15">
        <f t="shared" si="181"/>
        <v>806.78000000000009</v>
      </c>
      <c r="E1323" s="8">
        <f t="shared" si="171"/>
        <v>7.0000000000000062E-2</v>
      </c>
      <c r="F1323" s="9">
        <f t="shared" si="172"/>
        <v>3.2271200000000002</v>
      </c>
      <c r="G1323" s="10">
        <f t="shared" si="170"/>
        <v>330</v>
      </c>
      <c r="H1323" s="5"/>
    </row>
    <row r="1324" spans="1:8">
      <c r="A1324" s="7" t="s">
        <v>2303</v>
      </c>
      <c r="B1324" s="7" t="s">
        <v>2304</v>
      </c>
      <c r="C1324" s="18">
        <v>792</v>
      </c>
      <c r="D1324" s="15">
        <f t="shared" si="181"/>
        <v>847.44</v>
      </c>
      <c r="E1324" s="8">
        <f t="shared" si="171"/>
        <v>7.0000000000000062E-2</v>
      </c>
      <c r="F1324" s="9">
        <f t="shared" si="172"/>
        <v>3.3897600000000003</v>
      </c>
      <c r="G1324" s="10">
        <f t="shared" si="170"/>
        <v>340</v>
      </c>
      <c r="H1324" s="5"/>
    </row>
    <row r="1325" spans="1:8">
      <c r="A1325" s="7" t="s">
        <v>2305</v>
      </c>
      <c r="B1325" s="7" t="s">
        <v>2306</v>
      </c>
      <c r="C1325" s="18">
        <v>1009</v>
      </c>
      <c r="D1325" s="15">
        <f t="shared" si="181"/>
        <v>1079.6300000000001</v>
      </c>
      <c r="E1325" s="8">
        <f t="shared" si="171"/>
        <v>7.0000000000000062E-2</v>
      </c>
      <c r="F1325" s="9">
        <f t="shared" si="172"/>
        <v>4.3185200000000004</v>
      </c>
      <c r="G1325" s="10">
        <f t="shared" si="170"/>
        <v>440</v>
      </c>
      <c r="H1325" s="5"/>
    </row>
    <row r="1326" spans="1:8">
      <c r="A1326" s="7" t="s">
        <v>2307</v>
      </c>
      <c r="B1326" s="7" t="s">
        <v>2308</v>
      </c>
      <c r="C1326" s="18">
        <v>203</v>
      </c>
      <c r="D1326" s="15">
        <f t="shared" si="181"/>
        <v>217.21</v>
      </c>
      <c r="E1326" s="8">
        <f t="shared" si="171"/>
        <v>7.0000000000000062E-2</v>
      </c>
      <c r="F1326" s="9">
        <f t="shared" si="172"/>
        <v>0.86884000000000006</v>
      </c>
      <c r="G1326" s="10">
        <f t="shared" si="170"/>
        <v>90</v>
      </c>
      <c r="H1326" s="5"/>
    </row>
    <row r="1327" spans="1:8">
      <c r="A1327" s="7" t="s">
        <v>2309</v>
      </c>
      <c r="B1327" s="7" t="s">
        <v>2310</v>
      </c>
      <c r="C1327" s="18">
        <v>109</v>
      </c>
      <c r="D1327" s="15">
        <f>C1327*1.07</f>
        <v>116.63000000000001</v>
      </c>
      <c r="E1327" s="8">
        <f t="shared" si="171"/>
        <v>7.0000000000000062E-2</v>
      </c>
      <c r="F1327" s="9">
        <f t="shared" si="172"/>
        <v>0.46652000000000005</v>
      </c>
      <c r="G1327" s="10">
        <f t="shared" si="170"/>
        <v>50</v>
      </c>
      <c r="H1327" s="5"/>
    </row>
    <row r="1328" spans="1:8">
      <c r="A1328" s="7" t="s">
        <v>2311</v>
      </c>
      <c r="B1328" s="7" t="s">
        <v>2312</v>
      </c>
      <c r="C1328" s="18">
        <v>375</v>
      </c>
      <c r="D1328" s="15">
        <v>401</v>
      </c>
      <c r="E1328" s="8">
        <f t="shared" si="171"/>
        <v>6.9333333333333247E-2</v>
      </c>
      <c r="F1328" s="9">
        <f t="shared" si="172"/>
        <v>1.6040000000000001</v>
      </c>
      <c r="G1328" s="10">
        <f t="shared" si="170"/>
        <v>170</v>
      </c>
      <c r="H1328" s="5"/>
    </row>
    <row r="1329" spans="1:8">
      <c r="A1329" s="7" t="s">
        <v>2313</v>
      </c>
      <c r="B1329" s="7" t="s">
        <v>2314</v>
      </c>
      <c r="C1329" s="18">
        <v>315</v>
      </c>
      <c r="D1329" s="15">
        <v>337</v>
      </c>
      <c r="E1329" s="8">
        <f t="shared" si="171"/>
        <v>6.9841269841269815E-2</v>
      </c>
      <c r="F1329" s="9">
        <f t="shared" si="172"/>
        <v>1.3480000000000001</v>
      </c>
      <c r="G1329" s="10">
        <f t="shared" si="170"/>
        <v>140</v>
      </c>
      <c r="H1329" s="5"/>
    </row>
    <row r="1330" spans="1:8">
      <c r="A1330" s="7" t="s">
        <v>2315</v>
      </c>
      <c r="B1330" s="7" t="s">
        <v>2316</v>
      </c>
      <c r="C1330" s="18">
        <v>194</v>
      </c>
      <c r="D1330" s="15">
        <v>208</v>
      </c>
      <c r="E1330" s="8">
        <f t="shared" si="171"/>
        <v>7.2164948453608213E-2</v>
      </c>
      <c r="F1330" s="9">
        <f t="shared" si="172"/>
        <v>0.83200000000000007</v>
      </c>
      <c r="G1330" s="10">
        <f t="shared" si="170"/>
        <v>90</v>
      </c>
      <c r="H1330" s="5"/>
    </row>
    <row r="1331" spans="1:8">
      <c r="A1331" s="7" t="s">
        <v>2317</v>
      </c>
      <c r="B1331" s="7" t="s">
        <v>2317</v>
      </c>
      <c r="C1331" s="18">
        <f>VLOOKUP(B1331,[1]rpt_Listino_Esporta!$C:$F,4,0)</f>
        <v>459</v>
      </c>
      <c r="D1331" s="15">
        <v>491</v>
      </c>
      <c r="E1331" s="8">
        <f t="shared" si="171"/>
        <v>6.9716775599128589E-2</v>
      </c>
      <c r="F1331" s="9">
        <f t="shared" si="172"/>
        <v>1.964</v>
      </c>
      <c r="G1331" s="10">
        <f t="shared" si="170"/>
        <v>200</v>
      </c>
      <c r="H1331" s="5"/>
    </row>
    <row r="1332" spans="1:8">
      <c r="A1332" s="7" t="s">
        <v>2318</v>
      </c>
      <c r="B1332" s="7" t="s">
        <v>2319</v>
      </c>
      <c r="C1332" s="18">
        <f>VLOOKUP(B1332,[1]rpt_Listino_Esporta!$C:$F,4,0)</f>
        <v>197</v>
      </c>
      <c r="D1332" s="15">
        <v>211</v>
      </c>
      <c r="E1332" s="8">
        <f t="shared" si="171"/>
        <v>7.1065989847715727E-2</v>
      </c>
      <c r="F1332" s="9">
        <f t="shared" si="172"/>
        <v>0.84399999999999997</v>
      </c>
      <c r="G1332" s="10">
        <f t="shared" si="170"/>
        <v>90</v>
      </c>
      <c r="H1332" s="5"/>
    </row>
    <row r="1333" spans="1:8">
      <c r="A1333" s="7" t="s">
        <v>2320</v>
      </c>
      <c r="B1333" s="7" t="s">
        <v>2320</v>
      </c>
      <c r="C1333" s="18">
        <f>VLOOKUP(B1333,[1]rpt_Listino_Esporta!$C:$F,4,0)</f>
        <v>153</v>
      </c>
      <c r="D1333" s="15">
        <v>164</v>
      </c>
      <c r="E1333" s="8">
        <f t="shared" si="171"/>
        <v>7.1895424836601274E-2</v>
      </c>
      <c r="F1333" s="9">
        <f t="shared" si="172"/>
        <v>0.65600000000000003</v>
      </c>
      <c r="G1333" s="10">
        <f t="shared" si="170"/>
        <v>70</v>
      </c>
      <c r="H1333" s="5"/>
    </row>
    <row r="1334" spans="1:8">
      <c r="A1334" s="7" t="s">
        <v>2321</v>
      </c>
      <c r="B1334" s="7" t="s">
        <v>2322</v>
      </c>
      <c r="C1334" s="18">
        <f>VLOOKUP(B1334,[1]rpt_Listino_Esporta!$C:$F,4,0)</f>
        <v>229</v>
      </c>
      <c r="D1334" s="15">
        <v>245</v>
      </c>
      <c r="E1334" s="8">
        <f t="shared" si="171"/>
        <v>6.9868995633187714E-2</v>
      </c>
      <c r="F1334" s="9">
        <f t="shared" si="172"/>
        <v>0.98</v>
      </c>
      <c r="G1334" s="10">
        <f t="shared" si="170"/>
        <v>100</v>
      </c>
      <c r="H1334" s="5"/>
    </row>
    <row r="1335" spans="1:8">
      <c r="A1335" s="14" t="s">
        <v>2323</v>
      </c>
      <c r="B1335" s="14" t="s">
        <v>2324</v>
      </c>
      <c r="C1335" s="18">
        <f>VLOOKUP(B1335,[1]rpt_Listino_Esporta!$C:$F,4,0)</f>
        <v>197</v>
      </c>
      <c r="D1335" s="15">
        <v>211</v>
      </c>
      <c r="E1335" s="8">
        <f t="shared" si="171"/>
        <v>7.1065989847715727E-2</v>
      </c>
      <c r="F1335" s="9">
        <f t="shared" si="172"/>
        <v>0.84399999999999997</v>
      </c>
      <c r="G1335" s="10">
        <f t="shared" si="170"/>
        <v>90</v>
      </c>
      <c r="H1335" s="5"/>
    </row>
    <row r="1336" spans="1:8">
      <c r="A1336" s="14" t="s">
        <v>2325</v>
      </c>
      <c r="B1336" s="14" t="s">
        <v>2326</v>
      </c>
      <c r="C1336" s="18">
        <f>VLOOKUP(B1336,[1]rpt_Listino_Esporta!$C:$F,4,0)</f>
        <v>55</v>
      </c>
      <c r="D1336" s="15">
        <v>59</v>
      </c>
      <c r="E1336" s="8">
        <f t="shared" si="171"/>
        <v>7.2727272727272751E-2</v>
      </c>
      <c r="F1336" s="9">
        <f t="shared" si="172"/>
        <v>0.23600000000000002</v>
      </c>
      <c r="G1336" s="10">
        <f t="shared" si="170"/>
        <v>30</v>
      </c>
      <c r="H1336" s="5"/>
    </row>
    <row r="1337" spans="1:8">
      <c r="A1337" s="14" t="s">
        <v>2327</v>
      </c>
      <c r="B1337" s="14" t="s">
        <v>2328</v>
      </c>
      <c r="C1337" s="18">
        <f>VLOOKUP(B1337,[1]rpt_Listino_Esporta!$C:$F,4,0)</f>
        <v>354</v>
      </c>
      <c r="D1337" s="15">
        <v>379</v>
      </c>
      <c r="E1337" s="8">
        <f t="shared" si="171"/>
        <v>7.0621468926553632E-2</v>
      </c>
      <c r="F1337" s="9">
        <f t="shared" si="172"/>
        <v>1.516</v>
      </c>
      <c r="G1337" s="10">
        <f t="shared" si="170"/>
        <v>160</v>
      </c>
      <c r="H1337" s="5"/>
    </row>
    <row r="1338" spans="1:8">
      <c r="A1338" s="14" t="s">
        <v>2329</v>
      </c>
      <c r="B1338" s="14" t="s">
        <v>2330</v>
      </c>
      <c r="C1338" s="18">
        <f>VLOOKUP(B1338,[1]rpt_Listino_Esporta!$C:$F,4,0)</f>
        <v>174</v>
      </c>
      <c r="D1338" s="15">
        <v>186</v>
      </c>
      <c r="E1338" s="8">
        <f t="shared" si="171"/>
        <v>6.8965517241379226E-2</v>
      </c>
      <c r="F1338" s="9">
        <f t="shared" si="172"/>
        <v>0.74399999999999999</v>
      </c>
      <c r="G1338" s="10">
        <f t="shared" si="170"/>
        <v>80</v>
      </c>
      <c r="H1338" s="5"/>
    </row>
    <row r="1339" spans="1:8">
      <c r="A1339" s="14" t="s">
        <v>2331</v>
      </c>
      <c r="B1339" s="14" t="s">
        <v>2332</v>
      </c>
      <c r="C1339" s="18">
        <f>VLOOKUP(B1339,[1]rpt_Listino_Esporta!$C:$F,4,0)</f>
        <v>302</v>
      </c>
      <c r="D1339" s="15">
        <v>323</v>
      </c>
      <c r="E1339" s="8">
        <f t="shared" si="171"/>
        <v>6.9536423841059625E-2</v>
      </c>
      <c r="F1339" s="9">
        <f t="shared" si="172"/>
        <v>1.292</v>
      </c>
      <c r="G1339" s="10">
        <f t="shared" si="170"/>
        <v>130</v>
      </c>
      <c r="H1339" s="5"/>
    </row>
    <row r="1340" spans="1:8">
      <c r="A1340" s="14" t="s">
        <v>2333</v>
      </c>
      <c r="B1340" s="14" t="s">
        <v>2334</v>
      </c>
      <c r="C1340" s="18">
        <f>VLOOKUP(B1340,[1]rpt_Listino_Esporta!$C:$F,4,0)</f>
        <v>192</v>
      </c>
      <c r="D1340" s="15">
        <v>205</v>
      </c>
      <c r="E1340" s="8">
        <f t="shared" si="171"/>
        <v>6.7708333333333259E-2</v>
      </c>
      <c r="F1340" s="9">
        <f t="shared" si="172"/>
        <v>0.82000000000000006</v>
      </c>
      <c r="G1340" s="10">
        <f t="shared" si="170"/>
        <v>90</v>
      </c>
      <c r="H1340" s="5"/>
    </row>
    <row r="1341" spans="1:8">
      <c r="A1341" s="14" t="s">
        <v>2335</v>
      </c>
      <c r="B1341" s="14" t="s">
        <v>2336</v>
      </c>
      <c r="C1341" s="18">
        <f>VLOOKUP(B1341,[1]rpt_Listino_Esporta!$C:$F,4,0)</f>
        <v>192</v>
      </c>
      <c r="D1341" s="15">
        <v>205</v>
      </c>
      <c r="E1341" s="8">
        <f t="shared" si="171"/>
        <v>6.7708333333333259E-2</v>
      </c>
      <c r="F1341" s="9">
        <f t="shared" si="172"/>
        <v>0.82000000000000006</v>
      </c>
      <c r="G1341" s="10">
        <f t="shared" si="170"/>
        <v>90</v>
      </c>
      <c r="H1341" s="5"/>
    </row>
    <row r="1342" spans="1:8">
      <c r="A1342" s="14" t="s">
        <v>2337</v>
      </c>
      <c r="B1342" s="14" t="s">
        <v>2338</v>
      </c>
      <c r="C1342" s="18">
        <f>VLOOKUP(B1342,[1]rpt_Listino_Esporta!$C:$F,4,0)</f>
        <v>315</v>
      </c>
      <c r="D1342" s="15">
        <v>337</v>
      </c>
      <c r="E1342" s="8">
        <f t="shared" si="171"/>
        <v>6.9841269841269815E-2</v>
      </c>
      <c r="F1342" s="9">
        <f t="shared" si="172"/>
        <v>1.3480000000000001</v>
      </c>
      <c r="G1342" s="10">
        <f t="shared" si="170"/>
        <v>140</v>
      </c>
      <c r="H1342" s="5"/>
    </row>
    <row r="1343" spans="1:8">
      <c r="A1343" s="14" t="s">
        <v>2339</v>
      </c>
      <c r="B1343" s="14" t="s">
        <v>2340</v>
      </c>
      <c r="C1343" s="18">
        <f>VLOOKUP(B1343,[1]rpt_Listino_Esporta!$C:$F,4,0)</f>
        <v>455</v>
      </c>
      <c r="D1343" s="15">
        <v>487</v>
      </c>
      <c r="E1343" s="8">
        <f t="shared" si="171"/>
        <v>7.0329670329670302E-2</v>
      </c>
      <c r="F1343" s="9">
        <f t="shared" si="172"/>
        <v>1.948</v>
      </c>
      <c r="G1343" s="10">
        <f t="shared" si="170"/>
        <v>200</v>
      </c>
      <c r="H1343" s="5"/>
    </row>
    <row r="1344" spans="1:8">
      <c r="A1344" s="14" t="s">
        <v>2341</v>
      </c>
      <c r="B1344" s="14" t="s">
        <v>2342</v>
      </c>
      <c r="C1344" s="18">
        <f>VLOOKUP(B1344,[1]rpt_Listino_Esporta!$C:$F,4,0)</f>
        <v>167</v>
      </c>
      <c r="D1344" s="15">
        <v>179</v>
      </c>
      <c r="E1344" s="8">
        <f t="shared" si="171"/>
        <v>7.1856287425149601E-2</v>
      </c>
      <c r="F1344" s="9">
        <f t="shared" si="172"/>
        <v>0.71599999999999997</v>
      </c>
      <c r="G1344" s="10">
        <f t="shared" si="170"/>
        <v>80</v>
      </c>
      <c r="H1344" s="5"/>
    </row>
    <row r="1345" spans="1:8">
      <c r="A1345" s="14" t="s">
        <v>2343</v>
      </c>
      <c r="B1345" s="14" t="s">
        <v>2344</v>
      </c>
      <c r="C1345" s="18">
        <f>VLOOKUP(B1345,[1]rpt_Listino_Esporta!$C:$F,4,0)</f>
        <v>282</v>
      </c>
      <c r="D1345" s="15">
        <v>302</v>
      </c>
      <c r="E1345" s="8">
        <f t="shared" si="171"/>
        <v>7.0921985815602939E-2</v>
      </c>
      <c r="F1345" s="9">
        <f t="shared" si="172"/>
        <v>1.208</v>
      </c>
      <c r="G1345" s="10">
        <f t="shared" si="170"/>
        <v>130</v>
      </c>
      <c r="H1345" s="5"/>
    </row>
    <row r="1346" spans="1:8">
      <c r="A1346" s="14" t="s">
        <v>2345</v>
      </c>
      <c r="B1346" s="14" t="s">
        <v>2346</v>
      </c>
      <c r="C1346" s="18">
        <f>VLOOKUP(B1346,[1]rpt_Listino_Esporta!$C:$F,4,0)</f>
        <v>296</v>
      </c>
      <c r="D1346" s="15">
        <v>317</v>
      </c>
      <c r="E1346" s="8">
        <f t="shared" si="171"/>
        <v>7.0945945945946054E-2</v>
      </c>
      <c r="F1346" s="9">
        <f t="shared" si="172"/>
        <v>1.268</v>
      </c>
      <c r="G1346" s="10">
        <f t="shared" ref="G1346:G1363" si="182">CEILING(F1346*100,10)</f>
        <v>130</v>
      </c>
      <c r="H1346" s="5"/>
    </row>
    <row r="1347" spans="1:8">
      <c r="A1347" s="14" t="s">
        <v>2347</v>
      </c>
      <c r="B1347" s="14" t="s">
        <v>2348</v>
      </c>
      <c r="C1347" s="18">
        <f>VLOOKUP(B1347,[1]rpt_Listino_Esporta!$C:$F,4,0)</f>
        <v>278</v>
      </c>
      <c r="D1347" s="15">
        <v>297</v>
      </c>
      <c r="E1347" s="8">
        <f t="shared" ref="E1347:E1363" si="183">D1347/C1347-1</f>
        <v>6.8345323741007213E-2</v>
      </c>
      <c r="F1347" s="9">
        <f t="shared" ref="F1347:F1363" si="184">D1347*0.4%</f>
        <v>1.1879999999999999</v>
      </c>
      <c r="G1347" s="10">
        <f t="shared" si="182"/>
        <v>120</v>
      </c>
      <c r="H1347" s="5"/>
    </row>
    <row r="1348" spans="1:8">
      <c r="A1348" s="14" t="s">
        <v>2349</v>
      </c>
      <c r="B1348" s="14" t="s">
        <v>2350</v>
      </c>
      <c r="C1348" s="18">
        <f>VLOOKUP(B1348,[1]rpt_Listino_Esporta!$C:$F,4,0)</f>
        <v>203</v>
      </c>
      <c r="D1348" s="15">
        <v>217</v>
      </c>
      <c r="E1348" s="8">
        <f t="shared" si="183"/>
        <v>6.8965517241379226E-2</v>
      </c>
      <c r="F1348" s="9">
        <f t="shared" si="184"/>
        <v>0.86799999999999999</v>
      </c>
      <c r="G1348" s="10">
        <f t="shared" si="182"/>
        <v>90</v>
      </c>
      <c r="H1348" s="5"/>
    </row>
    <row r="1349" spans="1:8">
      <c r="A1349" s="14" t="s">
        <v>2351</v>
      </c>
      <c r="B1349" s="14" t="s">
        <v>2352</v>
      </c>
      <c r="C1349" s="18">
        <f>VLOOKUP(B1349,[1]rpt_Listino_Esporta!$C:$F,4,0)</f>
        <v>282</v>
      </c>
      <c r="D1349" s="15">
        <v>302</v>
      </c>
      <c r="E1349" s="8">
        <f t="shared" si="183"/>
        <v>7.0921985815602939E-2</v>
      </c>
      <c r="F1349" s="9">
        <f t="shared" si="184"/>
        <v>1.208</v>
      </c>
      <c r="G1349" s="10">
        <f t="shared" si="182"/>
        <v>130</v>
      </c>
      <c r="H1349" s="5"/>
    </row>
    <row r="1350" spans="1:8">
      <c r="A1350" s="14" t="s">
        <v>2353</v>
      </c>
      <c r="B1350" s="14" t="s">
        <v>2354</v>
      </c>
      <c r="C1350" s="18">
        <f>VLOOKUP(B1350,[1]rpt_Listino_Esporta!$C:$F,4,0)</f>
        <v>433</v>
      </c>
      <c r="D1350" s="15">
        <v>463</v>
      </c>
      <c r="E1350" s="8">
        <f t="shared" si="183"/>
        <v>6.9284064665126932E-2</v>
      </c>
      <c r="F1350" s="9">
        <f t="shared" si="184"/>
        <v>1.8520000000000001</v>
      </c>
      <c r="G1350" s="10">
        <f t="shared" si="182"/>
        <v>190</v>
      </c>
      <c r="H1350" s="5"/>
    </row>
    <row r="1351" spans="1:8">
      <c r="A1351" s="14" t="s">
        <v>2355</v>
      </c>
      <c r="B1351" s="14" t="s">
        <v>2356</v>
      </c>
      <c r="C1351" s="18">
        <f>VLOOKUP(B1351,[1]rpt_Listino_Esporta!$C:$F,4,0)</f>
        <v>147</v>
      </c>
      <c r="D1351" s="15">
        <v>157</v>
      </c>
      <c r="E1351" s="8">
        <f t="shared" si="183"/>
        <v>6.8027210884353817E-2</v>
      </c>
      <c r="F1351" s="9">
        <f t="shared" si="184"/>
        <v>0.628</v>
      </c>
      <c r="G1351" s="10">
        <f t="shared" si="182"/>
        <v>70</v>
      </c>
      <c r="H1351" s="5"/>
    </row>
    <row r="1352" spans="1:8">
      <c r="A1352" s="14" t="s">
        <v>2357</v>
      </c>
      <c r="B1352" s="14" t="s">
        <v>2358</v>
      </c>
      <c r="C1352" s="18">
        <f>VLOOKUP(B1352,[1]rpt_Listino_Esporta!$C:$F,4,0)</f>
        <v>222</v>
      </c>
      <c r="D1352" s="15">
        <v>238</v>
      </c>
      <c r="E1352" s="8">
        <f t="shared" si="183"/>
        <v>7.2072072072072002E-2</v>
      </c>
      <c r="F1352" s="9">
        <f t="shared" si="184"/>
        <v>0.95200000000000007</v>
      </c>
      <c r="G1352" s="10">
        <f t="shared" si="182"/>
        <v>100</v>
      </c>
      <c r="H1352" s="5"/>
    </row>
    <row r="1353" spans="1:8">
      <c r="A1353" s="14" t="s">
        <v>2359</v>
      </c>
      <c r="B1353" s="14" t="s">
        <v>2360</v>
      </c>
      <c r="C1353" s="18">
        <f>VLOOKUP(B1353,[1]rpt_Listino_Esporta!$C:$F,4,0)</f>
        <v>319</v>
      </c>
      <c r="D1353" s="15">
        <v>341</v>
      </c>
      <c r="E1353" s="8">
        <f t="shared" si="183"/>
        <v>6.8965517241379226E-2</v>
      </c>
      <c r="F1353" s="9">
        <f t="shared" si="184"/>
        <v>1.3640000000000001</v>
      </c>
      <c r="G1353" s="10">
        <f t="shared" si="182"/>
        <v>140</v>
      </c>
      <c r="H1353" s="5"/>
    </row>
    <row r="1354" spans="1:8">
      <c r="A1354" s="14" t="s">
        <v>2361</v>
      </c>
      <c r="B1354" s="14" t="s">
        <v>2362</v>
      </c>
      <c r="C1354" s="18">
        <f>VLOOKUP(B1354,[1]rpt_Listino_Esporta!$C:$F,4,0)</f>
        <v>290</v>
      </c>
      <c r="D1354" s="15">
        <v>310</v>
      </c>
      <c r="E1354" s="8">
        <f t="shared" si="183"/>
        <v>6.8965517241379226E-2</v>
      </c>
      <c r="F1354" s="9">
        <f t="shared" si="184"/>
        <v>1.24</v>
      </c>
      <c r="G1354" s="10">
        <f t="shared" si="182"/>
        <v>130</v>
      </c>
      <c r="H1354" s="5"/>
    </row>
    <row r="1355" spans="1:8">
      <c r="A1355" s="14" t="s">
        <v>2363</v>
      </c>
      <c r="B1355" s="14" t="s">
        <v>2364</v>
      </c>
      <c r="C1355" s="18">
        <f>VLOOKUP(B1355,[1]rpt_Listino_Esporta!$C:$F,4,0)</f>
        <v>461</v>
      </c>
      <c r="D1355" s="15">
        <v>493</v>
      </c>
      <c r="E1355" s="8">
        <f t="shared" si="183"/>
        <v>6.9414316702820056E-2</v>
      </c>
      <c r="F1355" s="9">
        <f t="shared" si="184"/>
        <v>1.972</v>
      </c>
      <c r="G1355" s="10">
        <f t="shared" si="182"/>
        <v>200</v>
      </c>
      <c r="H1355" s="5"/>
    </row>
    <row r="1356" spans="1:8">
      <c r="A1356" s="14" t="s">
        <v>2365</v>
      </c>
      <c r="B1356" s="14" t="s">
        <v>2366</v>
      </c>
      <c r="C1356" s="18">
        <f>VLOOKUP(B1356,[1]rpt_Listino_Esporta!$C:$F,4,0)</f>
        <v>358</v>
      </c>
      <c r="D1356" s="15">
        <v>383</v>
      </c>
      <c r="E1356" s="8">
        <f t="shared" si="183"/>
        <v>6.9832402234636826E-2</v>
      </c>
      <c r="F1356" s="9">
        <f t="shared" si="184"/>
        <v>1.532</v>
      </c>
      <c r="G1356" s="10">
        <f t="shared" si="182"/>
        <v>160</v>
      </c>
      <c r="H1356" s="5"/>
    </row>
    <row r="1357" spans="1:8">
      <c r="A1357" s="14" t="s">
        <v>2367</v>
      </c>
      <c r="B1357" s="14" t="s">
        <v>2368</v>
      </c>
      <c r="C1357" s="18">
        <f>VLOOKUP(B1357,[1]rpt_Listino_Esporta!$C:$F,4,0)</f>
        <v>229</v>
      </c>
      <c r="D1357" s="15">
        <v>245</v>
      </c>
      <c r="E1357" s="8">
        <f t="shared" si="183"/>
        <v>6.9868995633187714E-2</v>
      </c>
      <c r="F1357" s="9">
        <f t="shared" si="184"/>
        <v>0.98</v>
      </c>
      <c r="G1357" s="10">
        <f t="shared" si="182"/>
        <v>100</v>
      </c>
      <c r="H1357" s="5"/>
    </row>
    <row r="1358" spans="1:8">
      <c r="A1358" s="14" t="s">
        <v>2369</v>
      </c>
      <c r="B1358" s="14" t="s">
        <v>2370</v>
      </c>
      <c r="C1358" s="18">
        <f>VLOOKUP(B1358,[1]rpt_Listino_Esporta!$C:$F,4,0)</f>
        <v>646</v>
      </c>
      <c r="D1358" s="15">
        <v>691</v>
      </c>
      <c r="E1358" s="8">
        <f t="shared" si="183"/>
        <v>6.965944272445812E-2</v>
      </c>
      <c r="F1358" s="9">
        <f t="shared" si="184"/>
        <v>2.7640000000000002</v>
      </c>
      <c r="G1358" s="10">
        <f t="shared" si="182"/>
        <v>280</v>
      </c>
      <c r="H1358" s="5"/>
    </row>
    <row r="1359" spans="1:8">
      <c r="A1359" s="14" t="s">
        <v>2371</v>
      </c>
      <c r="B1359" s="14" t="s">
        <v>2372</v>
      </c>
      <c r="C1359" s="18">
        <f>VLOOKUP(B1359,[1]rpt_Listino_Esporta!$C:$F,4,0)</f>
        <v>719</v>
      </c>
      <c r="D1359" s="15">
        <v>769</v>
      </c>
      <c r="E1359" s="8">
        <f t="shared" si="183"/>
        <v>6.9541029207232263E-2</v>
      </c>
      <c r="F1359" s="9">
        <f t="shared" si="184"/>
        <v>3.0760000000000001</v>
      </c>
      <c r="G1359" s="10">
        <f t="shared" si="182"/>
        <v>310</v>
      </c>
      <c r="H1359" s="5"/>
    </row>
    <row r="1360" spans="1:8">
      <c r="A1360" s="14" t="s">
        <v>2373</v>
      </c>
      <c r="B1360" s="14" t="s">
        <v>2374</v>
      </c>
      <c r="C1360" s="18">
        <f>VLOOKUP(B1360,[1]rpt_Listino_Esporta!$C:$F,4,0)</f>
        <v>365</v>
      </c>
      <c r="D1360" s="15">
        <v>391</v>
      </c>
      <c r="E1360" s="8">
        <f t="shared" si="183"/>
        <v>7.1232876712328697E-2</v>
      </c>
      <c r="F1360" s="9">
        <f t="shared" si="184"/>
        <v>1.5640000000000001</v>
      </c>
      <c r="G1360" s="10">
        <f t="shared" si="182"/>
        <v>160</v>
      </c>
      <c r="H1360" s="5"/>
    </row>
    <row r="1361" spans="1:8">
      <c r="A1361" s="14" t="s">
        <v>2375</v>
      </c>
      <c r="B1361" s="14" t="s">
        <v>2376</v>
      </c>
      <c r="C1361" s="18">
        <f>VLOOKUP(B1361,[1]rpt_Listino_Esporta!$C:$F,4,0)</f>
        <v>775</v>
      </c>
      <c r="D1361" s="15">
        <v>829</v>
      </c>
      <c r="E1361" s="8">
        <f t="shared" si="183"/>
        <v>6.9677419354838621E-2</v>
      </c>
      <c r="F1361" s="9">
        <f t="shared" si="184"/>
        <v>3.3160000000000003</v>
      </c>
      <c r="G1361" s="10">
        <f t="shared" si="182"/>
        <v>340</v>
      </c>
      <c r="H1361" s="5"/>
    </row>
    <row r="1362" spans="1:8">
      <c r="A1362" s="14" t="s">
        <v>2377</v>
      </c>
      <c r="B1362" s="14" t="s">
        <v>2378</v>
      </c>
      <c r="C1362" s="18">
        <f>VLOOKUP(B1362,[1]rpt_Listino_Esporta!$C:$F,4,0)</f>
        <v>740</v>
      </c>
      <c r="D1362" s="15">
        <v>792</v>
      </c>
      <c r="E1362" s="8">
        <f t="shared" si="183"/>
        <v>7.0270270270270219E-2</v>
      </c>
      <c r="F1362" s="9">
        <f t="shared" si="184"/>
        <v>3.1680000000000001</v>
      </c>
      <c r="G1362" s="10">
        <f t="shared" si="182"/>
        <v>320</v>
      </c>
      <c r="H1362" s="5"/>
    </row>
    <row r="1363" spans="1:8">
      <c r="A1363" s="14" t="s">
        <v>2379</v>
      </c>
      <c r="B1363" s="14" t="s">
        <v>2380</v>
      </c>
      <c r="C1363" s="18">
        <f>VLOOKUP(B1363,[1]rpt_Listino_Esporta!$C:$F,4,0)</f>
        <v>732</v>
      </c>
      <c r="D1363" s="15">
        <v>783</v>
      </c>
      <c r="E1363" s="8">
        <f t="shared" si="183"/>
        <v>6.9672131147541005E-2</v>
      </c>
      <c r="F1363" s="9">
        <f t="shared" si="184"/>
        <v>3.1320000000000001</v>
      </c>
      <c r="G1363" s="10">
        <f t="shared" si="182"/>
        <v>320</v>
      </c>
      <c r="H1363" s="5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Chi</dc:creator>
  <cp:lastModifiedBy>Lorenzo Contini</cp:lastModifiedBy>
  <dcterms:created xsi:type="dcterms:W3CDTF">2021-03-02T01:32:08Z</dcterms:created>
  <dcterms:modified xsi:type="dcterms:W3CDTF">2021-03-05T14:38:10Z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SEDS_HWMT_d46a6755">
    <vt:lpwstr>f24571c1_mFV3wz84ISk2PMpOkHv/r088StU=_8QgmryI4P2JgI4tLjHj1s74JjPCOxum0PxNEE3ssf3QZwBZpRmZRlLwSnz4+jA==_c8edb220</vt:lpwstr>
  </property>
</Properties>
</file>